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01. Project\06. 줄기세포 배양액 분석\노화된 피부 변화 (마우스)\PLosONE\교정\Support information\"/>
    </mc:Choice>
  </mc:AlternateContent>
  <xr:revisionPtr revIDLastSave="0" documentId="13_ncr:1_{C57DF0F8-40BC-42E2-800B-871A8AC1065E}" xr6:coauthVersionLast="47" xr6:coauthVersionMax="47" xr10:uidLastSave="{00000000-0000-0000-0000-000000000000}"/>
  <bookViews>
    <workbookView xWindow="-120" yWindow="-120" windowWidth="29040" windowHeight="15840" xr2:uid="{15F575B7-EF55-4611-9B46-7E02C0013C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1" i="1" l="1"/>
  <c r="R56" i="1"/>
  <c r="L56" i="1"/>
  <c r="N10" i="1"/>
  <c r="E65" i="1" l="1"/>
  <c r="E64" i="1"/>
  <c r="I64" i="1" s="1"/>
  <c r="E63" i="1"/>
  <c r="E62" i="1"/>
  <c r="I62" i="1" s="1"/>
  <c r="E61" i="1"/>
  <c r="E60" i="1"/>
  <c r="I60" i="1" s="1"/>
  <c r="E59" i="1"/>
  <c r="E58" i="1"/>
  <c r="I58" i="1" s="1"/>
  <c r="E57" i="1"/>
  <c r="I57" i="1" s="1"/>
  <c r="E56" i="1"/>
  <c r="E55" i="1"/>
  <c r="E54" i="1"/>
  <c r="I54" i="1" s="1"/>
  <c r="E53" i="1"/>
  <c r="I53" i="1" s="1"/>
  <c r="E52" i="1"/>
  <c r="I52" i="1" s="1"/>
  <c r="E51" i="1"/>
  <c r="E50" i="1"/>
  <c r="E49" i="1"/>
  <c r="H64" i="1" s="1"/>
  <c r="E48" i="1"/>
  <c r="H63" i="1" s="1"/>
  <c r="E47" i="1"/>
  <c r="E46" i="1"/>
  <c r="E45" i="1"/>
  <c r="E44" i="1"/>
  <c r="H59" i="1" s="1"/>
  <c r="E43" i="1"/>
  <c r="E42" i="1"/>
  <c r="E41" i="1"/>
  <c r="E40" i="1"/>
  <c r="H55" i="1" s="1"/>
  <c r="E39" i="1"/>
  <c r="E38" i="1"/>
  <c r="E37" i="1"/>
  <c r="E36" i="1"/>
  <c r="H51" i="1" s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J60" i="1" s="1"/>
  <c r="E20" i="1"/>
  <c r="J59" i="1" s="1"/>
  <c r="E19" i="1"/>
  <c r="E18" i="1"/>
  <c r="E17" i="1"/>
  <c r="E16" i="1"/>
  <c r="J55" i="1" s="1"/>
  <c r="E15" i="1"/>
  <c r="E14" i="1"/>
  <c r="E13" i="1"/>
  <c r="E12" i="1"/>
  <c r="J51" i="1" s="1"/>
  <c r="E11" i="1"/>
  <c r="E10" i="1"/>
  <c r="E9" i="1"/>
  <c r="E8" i="1"/>
  <c r="G56" i="1" s="1"/>
  <c r="E7" i="1"/>
  <c r="E6" i="1"/>
  <c r="E5" i="1"/>
  <c r="E4" i="1"/>
  <c r="G52" i="1" s="1"/>
  <c r="E3" i="1"/>
  <c r="G51" i="1" s="1"/>
  <c r="R61" i="1"/>
  <c r="Q10" i="1"/>
  <c r="K10" i="1"/>
  <c r="L61" i="1"/>
  <c r="O56" i="1"/>
  <c r="L51" i="1"/>
  <c r="J52" i="1"/>
  <c r="J53" i="1"/>
  <c r="J54" i="1"/>
  <c r="J56" i="1"/>
  <c r="J57" i="1"/>
  <c r="J58" i="1"/>
  <c r="J61" i="1"/>
  <c r="J62" i="1"/>
  <c r="I55" i="1"/>
  <c r="I56" i="1"/>
  <c r="I59" i="1"/>
  <c r="I61" i="1"/>
  <c r="I63" i="1"/>
  <c r="I65" i="1"/>
  <c r="I51" i="1"/>
  <c r="H65" i="1"/>
  <c r="H52" i="1"/>
  <c r="H53" i="1"/>
  <c r="H54" i="1"/>
  <c r="H56" i="1"/>
  <c r="H57" i="1"/>
  <c r="H58" i="1"/>
  <c r="H60" i="1"/>
  <c r="H61" i="1"/>
  <c r="H62" i="1"/>
  <c r="G53" i="1"/>
  <c r="G54" i="1"/>
  <c r="G55" i="1"/>
  <c r="G57" i="1"/>
  <c r="G58" i="1"/>
  <c r="G59" i="1"/>
  <c r="K5" i="1"/>
  <c r="C78" i="1" l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H16" i="1"/>
  <c r="H15" i="1"/>
  <c r="H14" i="1"/>
  <c r="H13" i="1"/>
  <c r="H12" i="1"/>
  <c r="H11" i="1"/>
  <c r="H10" i="1"/>
  <c r="H9" i="1"/>
  <c r="H8" i="1"/>
  <c r="H7" i="1"/>
  <c r="H6" i="1"/>
  <c r="H5" i="1"/>
  <c r="C79" i="1"/>
  <c r="G13" i="1"/>
  <c r="G12" i="1"/>
  <c r="G11" i="1"/>
  <c r="G10" i="1"/>
  <c r="G9" i="1"/>
  <c r="G8" i="1"/>
  <c r="G7" i="1"/>
  <c r="G6" i="1"/>
  <c r="G5" i="1"/>
  <c r="B78" i="1" l="1"/>
  <c r="C70" i="1"/>
  <c r="B79" i="1"/>
  <c r="D79" i="1" s="1"/>
  <c r="E79" i="1" s="1"/>
  <c r="B70" i="1"/>
  <c r="D70" i="1" s="1"/>
  <c r="E70" i="1" s="1"/>
  <c r="C71" i="1"/>
  <c r="B76" i="1"/>
  <c r="D76" i="1" s="1"/>
  <c r="E76" i="1" s="1"/>
  <c r="C76" i="1"/>
  <c r="B72" i="1"/>
  <c r="D72" i="1" s="1"/>
  <c r="E72" i="1" s="1"/>
  <c r="B71" i="1"/>
  <c r="C72" i="1"/>
  <c r="B77" i="1"/>
  <c r="D77" i="1" s="1"/>
  <c r="E77" i="1" s="1"/>
  <c r="C77" i="1"/>
  <c r="D71" i="1" l="1"/>
  <c r="E71" i="1" s="1"/>
  <c r="D78" i="1"/>
  <c r="E78" i="1" s="1"/>
</calcChain>
</file>

<file path=xl/sharedStrings.xml><?xml version="1.0" encoding="utf-8"?>
<sst xmlns="http://schemas.openxmlformats.org/spreadsheetml/2006/main" count="444" uniqueCount="103">
  <si>
    <t>Measured values for each mouse</t>
    <phoneticPr fontId="2" type="noConversion"/>
  </si>
  <si>
    <t>Group</t>
    <phoneticPr fontId="2" type="noConversion"/>
  </si>
  <si>
    <t>Sample</t>
    <phoneticPr fontId="3" type="noConversion"/>
  </si>
  <si>
    <t>Count</t>
  </si>
  <si>
    <t>Control</t>
    <phoneticPr fontId="2" type="noConversion"/>
  </si>
  <si>
    <t>G-1-1(100x).nd2</t>
    <phoneticPr fontId="3" type="noConversion"/>
  </si>
  <si>
    <t>G-1-2(100x).nd2</t>
    <phoneticPr fontId="3" type="noConversion"/>
  </si>
  <si>
    <t>G-1-3(100x).nd2</t>
    <phoneticPr fontId="3" type="noConversion"/>
  </si>
  <si>
    <t>UC-IV</t>
    <phoneticPr fontId="2" type="noConversion"/>
  </si>
  <si>
    <t>G-2-1(100x).nd2</t>
    <phoneticPr fontId="3" type="noConversion"/>
  </si>
  <si>
    <t>G-2-1(100x).nd2</t>
  </si>
  <si>
    <t>G-2-2(100x).nd2</t>
  </si>
  <si>
    <t>G-2-3(100x).nd2</t>
  </si>
  <si>
    <t>G-2-4(100x).nd2</t>
  </si>
  <si>
    <t>G-3-1(100x).nd2</t>
  </si>
  <si>
    <t>G-3-2(100x).nd2</t>
  </si>
  <si>
    <t>G-3-3(100x).nd2</t>
  </si>
  <si>
    <t>G-3-4(100x).nd2</t>
  </si>
  <si>
    <t>G-4-1(100x).nd2</t>
  </si>
  <si>
    <t>G-4-2(100x).nd2</t>
  </si>
  <si>
    <t>G-4-3(100x).nd2</t>
  </si>
  <si>
    <t>G-4-4(100x).nd2</t>
  </si>
  <si>
    <t>G-4-5(100x).nd2</t>
  </si>
  <si>
    <t>UC-SC</t>
    <phoneticPr fontId="2" type="noConversion"/>
  </si>
  <si>
    <t>G-5-1(100x).nd2</t>
  </si>
  <si>
    <t>G-5-2(100x).nd2</t>
  </si>
  <si>
    <t>G-5-3(100x).nd2</t>
  </si>
  <si>
    <t>G-5-4(100x).nd2</t>
  </si>
  <si>
    <t>G-5-5(100x).nd2</t>
  </si>
  <si>
    <t>Analysis of each group</t>
    <phoneticPr fontId="2" type="noConversion"/>
  </si>
  <si>
    <t>ADMSC-CM and UCMSC-CM</t>
    <phoneticPr fontId="2" type="noConversion"/>
  </si>
  <si>
    <t>ADMSC-CM</t>
    <phoneticPr fontId="2" type="noConversion"/>
  </si>
  <si>
    <t>UCMSC-CM</t>
    <phoneticPr fontId="2" type="noConversion"/>
  </si>
  <si>
    <t>Average</t>
    <phoneticPr fontId="3" type="noConversion"/>
  </si>
  <si>
    <t>STDEV</t>
    <phoneticPr fontId="3" type="noConversion"/>
  </si>
  <si>
    <t>Relative value</t>
    <phoneticPr fontId="3" type="noConversion"/>
  </si>
  <si>
    <t>Increase (%)</t>
    <phoneticPr fontId="3" type="noConversion"/>
  </si>
  <si>
    <t>AD-AP</t>
    <phoneticPr fontId="2" type="noConversion"/>
  </si>
  <si>
    <t>(ADMSC-CM)</t>
    <phoneticPr fontId="2" type="noConversion"/>
  </si>
  <si>
    <t>UC-AP</t>
    <phoneticPr fontId="2" type="noConversion"/>
  </si>
  <si>
    <t>(UCMSC-CM)</t>
    <phoneticPr fontId="2" type="noConversion"/>
  </si>
  <si>
    <t>UC-AP, UC-SC, and UC-IV</t>
    <phoneticPr fontId="2" type="noConversion"/>
  </si>
  <si>
    <t>Statistical analysis</t>
    <phoneticPr fontId="2" type="noConversion"/>
  </si>
  <si>
    <t>Control, ADMSC-CM, and UCMSC-CM</t>
    <phoneticPr fontId="2" type="noConversion"/>
  </si>
  <si>
    <t>Anova: Single Factor</t>
  </si>
  <si>
    <t>SUMMARY</t>
  </si>
  <si>
    <t>Groups</t>
  </si>
  <si>
    <t>Sum</t>
  </si>
  <si>
    <t>Average</t>
  </si>
  <si>
    <t>Variance</t>
  </si>
  <si>
    <t>Column 1</t>
  </si>
  <si>
    <t>Column 2</t>
  </si>
  <si>
    <t>Column 3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</si>
  <si>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</si>
  <si>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</si>
  <si>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</si>
  <si>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</si>
  <si>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</si>
  <si>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</si>
  <si>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</si>
  <si>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</si>
  <si>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Between Groups</t>
  </si>
  <si>
    <t>Within Groups</t>
  </si>
  <si>
    <t>Total</t>
  </si>
  <si>
    <t>Anova</t>
    <phoneticPr fontId="2" type="noConversion"/>
  </si>
  <si>
    <t>P value</t>
    <phoneticPr fontId="2" type="noConversion"/>
  </si>
  <si>
    <t>P value summary</t>
    <phoneticPr fontId="2" type="noConversion"/>
  </si>
  <si>
    <t>Significant?</t>
    <phoneticPr fontId="2" type="noConversion"/>
  </si>
  <si>
    <t>**</t>
    <phoneticPr fontId="2" type="noConversion"/>
  </si>
  <si>
    <t>Yes</t>
    <phoneticPr fontId="2" type="noConversion"/>
  </si>
  <si>
    <t>t-Test</t>
    <phoneticPr fontId="2" type="noConversion"/>
  </si>
  <si>
    <t>Control and ADMSC-CM</t>
    <phoneticPr fontId="2" type="noConversion"/>
  </si>
  <si>
    <t>Control and UCMSC-CM</t>
    <phoneticPr fontId="2" type="noConversion"/>
  </si>
  <si>
    <t>P value summary</t>
  </si>
  <si>
    <t>ns</t>
    <phoneticPr fontId="2" type="noConversion"/>
  </si>
  <si>
    <t>No</t>
    <phoneticPr fontId="2" type="noConversion"/>
  </si>
  <si>
    <t>F-Test Two-Sample for Variances</t>
  </si>
  <si>
    <t>Variable 1</t>
  </si>
  <si>
    <t>Variable 2</t>
  </si>
  <si>
    <t>Mean</t>
  </si>
  <si>
    <t>Observations</t>
  </si>
  <si>
    <t>P(F&lt;=f) one-tail</t>
  </si>
  <si>
    <t>F Critical one-tail</t>
  </si>
  <si>
    <t>t-Test: Two-Sample Assuming Equal Variances</t>
  </si>
  <si>
    <t>Pooled Variance</t>
  </si>
  <si>
    <t>Hypothesized Mean Difference</t>
  </si>
  <si>
    <t>t Stat</t>
  </si>
  <si>
    <t>P(T&lt;=t) one-tail</t>
  </si>
  <si>
    <t>t Critical one-tail</t>
  </si>
  <si>
    <t>P(T&lt;=t) two-tail</t>
  </si>
  <si>
    <t>t Critical two-tail</t>
  </si>
  <si>
    <t>t-Test: Two-Sample Assuming Unequal Variances</t>
  </si>
  <si>
    <t>Control and UC-AP</t>
    <phoneticPr fontId="2" type="noConversion"/>
  </si>
  <si>
    <t>Control and UC-SC</t>
    <phoneticPr fontId="2" type="noConversion"/>
  </si>
  <si>
    <t>Control and UC-IV</t>
    <phoneticPr fontId="2" type="noConversion"/>
  </si>
  <si>
    <t>UC-AP and UC-SC</t>
    <phoneticPr fontId="2" type="noConversion"/>
  </si>
  <si>
    <t>UC-AP and UC-IV</t>
    <phoneticPr fontId="2" type="noConversion"/>
  </si>
  <si>
    <t>UC-SC and UC-IV</t>
    <phoneticPr fontId="2" type="noConversion"/>
  </si>
  <si>
    <t>Control, UC-AP, UC-SC, and UC-IV</t>
    <phoneticPr fontId="2" type="noConversion"/>
  </si>
  <si>
    <t>Column 4</t>
  </si>
  <si>
    <t>Total  area [µm²]</t>
    <phoneticPr fontId="2" type="noConversion"/>
  </si>
  <si>
    <t>Collagen deposition area [µm²]</t>
    <phoneticPr fontId="2" type="noConversion"/>
  </si>
  <si>
    <t>Collagen deposition area [%]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</si>
</sst>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_ "/>
  </numFmts>
  <fonts count="5" x14ac:knownFonts="1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0" xfId="0" applyFo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0" xfId="0" applyFill="1">
      <alignment vertical="center"/>
    </xf>
    <xf numFmtId="0" fontId="0" fillId="5" borderId="4" xfId="0" applyFill="1" applyBorder="1">
      <alignment vertical="center"/>
    </xf>
    <xf numFmtId="0" fontId="1" fillId="4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F62FF-9895-4A86-9F06-96FA13D86B62}">
  <dimension ref="A1:Y119"/>
  <sheetViews>
    <sheetView tabSelected="1" workbookViewId="0">
      <selection activeCell="G12" sqref="G12"/>
    </sheetView>
  </sheetViews>
  <sheetFormatPr defaultRowHeight="16.5" x14ac:dyDescent="0.3"/>
  <cols>
    <col min="1" max="1" width="13.5" style="2" bestFit="1" customWidth="1"/>
    <col min="2" max="2" width="15.625" style="2" bestFit="1" customWidth="1"/>
    <col min="3" max="3" width="17.5" style="2" bestFit="1" customWidth="1"/>
    <col min="4" max="4" width="31.125" style="2" bestFit="1" customWidth="1"/>
    <col min="5" max="5" width="26.625" style="2" bestFit="1" customWidth="1"/>
    <col min="6" max="6" width="9" style="2"/>
    <col min="7" max="7" width="18.875" style="2" bestFit="1" customWidth="1"/>
    <col min="8" max="9" width="12.75" style="2" bestFit="1" customWidth="1"/>
    <col min="10" max="11" width="9" style="2"/>
    <col min="12" max="12" width="17.75" style="2" bestFit="1" customWidth="1"/>
    <col min="13" max="13" width="12.75" style="2" bestFit="1" customWidth="1"/>
    <col min="14" max="14" width="17.625" style="2" customWidth="1"/>
    <col min="15" max="15" width="27.625" style="2" customWidth="1"/>
    <col min="16" max="16" width="17.75" style="2" bestFit="1" customWidth="1"/>
    <col min="17" max="17" width="12.75" style="2" bestFit="1" customWidth="1"/>
    <col min="18" max="18" width="17.625" style="2" customWidth="1"/>
    <col min="19" max="19" width="27.625" style="2" customWidth="1"/>
    <col min="20" max="21" width="9" style="2"/>
    <col min="22" max="22" width="17.625" style="2" customWidth="1"/>
    <col min="23" max="23" width="27.625" style="2" customWidth="1"/>
    <col min="24" max="16384" width="9" style="2"/>
  </cols>
  <sheetData>
    <row r="1" spans="1:25" ht="17.25" thickBot="1" x14ac:dyDescent="0.35">
      <c r="A1" s="23" t="s">
        <v>0</v>
      </c>
      <c r="B1" s="23"/>
      <c r="C1" s="23"/>
      <c r="D1" s="23"/>
      <c r="E1" s="23"/>
      <c r="G1" s="23" t="s">
        <v>42</v>
      </c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</row>
    <row r="2" spans="1:25" ht="17.25" thickBot="1" x14ac:dyDescent="0.35">
      <c r="A2" s="3" t="s">
        <v>1</v>
      </c>
      <c r="B2" s="3" t="s">
        <v>2</v>
      </c>
      <c r="C2" s="3" t="s">
        <v>100</v>
      </c>
      <c r="D2" s="3" t="s">
        <v>101</v>
      </c>
      <c r="E2" s="3" t="s">
        <v>102</v>
      </c>
      <c r="G2" s="24" t="s">
        <v>30</v>
      </c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</row>
    <row r="3" spans="1:25" ht="17.25" thickBot="1" x14ac:dyDescent="0.35">
      <c r="A3" s="2" t="s">
        <v>4</v>
      </c>
      <c r="B3" s="2" t="s">
        <v>5</v>
      </c>
      <c r="C3" s="13">
        <v>1379020.0489000001</v>
      </c>
      <c r="D3" s="13">
        <v>236837.78073999999</v>
      </c>
      <c r="E3" s="13">
        <f>D3/C3*100</f>
        <v>17.174353696229279</v>
      </c>
      <c r="G3" s="25" t="s">
        <v>102</v>
      </c>
      <c r="H3" s="25"/>
      <c r="I3" s="25"/>
      <c r="K3" s="8" t="s">
        <v>64</v>
      </c>
      <c r="L3" s="8"/>
      <c r="M3" s="8"/>
      <c r="N3" s="8"/>
      <c r="O3" s="8"/>
      <c r="P3" s="8"/>
      <c r="Q3" s="8"/>
      <c r="R3" s="8"/>
      <c r="S3" s="8"/>
    </row>
    <row r="4" spans="1:25" ht="17.25" thickBot="1" x14ac:dyDescent="0.35">
      <c r="B4" s="2" t="s">
        <v>5</v>
      </c>
      <c r="C4" s="13">
        <v>1379020.0489000001</v>
      </c>
      <c r="D4" s="13">
        <v>217333.59317599999</v>
      </c>
      <c r="E4" s="13">
        <f t="shared" ref="E4:E65" si="0">D4/C4*100</f>
        <v>15.760002427039405</v>
      </c>
      <c r="G4" s="3" t="s">
        <v>4</v>
      </c>
      <c r="H4" s="3" t="s">
        <v>31</v>
      </c>
      <c r="I4" s="3" t="s">
        <v>32</v>
      </c>
      <c r="K4" s="3" t="s">
        <v>65</v>
      </c>
      <c r="L4" s="3" t="s">
        <v>66</v>
      </c>
      <c r="M4" s="3" t="s">
        <v>67</v>
      </c>
      <c r="N4" s="8"/>
      <c r="O4" s="8"/>
      <c r="P4" s="8"/>
      <c r="Q4" s="8"/>
      <c r="R4" s="8"/>
      <c r="S4" s="8"/>
    </row>
    <row r="5" spans="1:25" ht="17.25" thickBot="1" x14ac:dyDescent="0.35">
      <c r="B5" s="2" t="s">
        <v>5</v>
      </c>
      <c r="C5" s="13">
        <v>1379020.0489000001</v>
      </c>
      <c r="D5" s="13">
        <v>270362.51576699998</v>
      </c>
      <c r="E5" s="13">
        <f t="shared" si="0"/>
        <v>19.605408636564743</v>
      </c>
      <c r="G5" s="13">
        <f>E3</f>
        <v>17.174353696229279</v>
      </c>
      <c r="H5" s="13">
        <f>E24</f>
        <v>18.496399935262751</v>
      </c>
      <c r="I5" s="13">
        <f>E36</f>
        <v>28.522957459447561</v>
      </c>
      <c r="K5" s="11">
        <f>L33</f>
        <v>5.0361973600183962E-4</v>
      </c>
      <c r="L5" s="11" t="s">
        <v>68</v>
      </c>
      <c r="M5" s="11" t="s">
        <v>69</v>
      </c>
      <c r="N5" s="1"/>
      <c r="O5" s="1"/>
      <c r="P5" s="1"/>
      <c r="Q5" s="1"/>
      <c r="R5" s="1"/>
      <c r="S5" s="1"/>
    </row>
    <row r="6" spans="1:25" x14ac:dyDescent="0.3">
      <c r="B6" s="2" t="s">
        <v>6</v>
      </c>
      <c r="C6" s="13">
        <v>1379020.0489000001</v>
      </c>
      <c r="D6" s="13">
        <v>320626.375978</v>
      </c>
      <c r="E6" s="13">
        <f t="shared" si="0"/>
        <v>23.250305623457276</v>
      </c>
      <c r="G6" s="13">
        <f t="shared" ref="G6:G13" si="1">E4</f>
        <v>15.760002427039405</v>
      </c>
      <c r="H6" s="13">
        <f t="shared" ref="H6:H16" si="2">E25</f>
        <v>20.955826172180313</v>
      </c>
      <c r="I6" s="13">
        <f t="shared" ref="I6:I19" si="3">E37</f>
        <v>31.831362233938876</v>
      </c>
    </row>
    <row r="7" spans="1:25" ht="17.25" thickBot="1" x14ac:dyDescent="0.35">
      <c r="B7" s="2" t="s">
        <v>6</v>
      </c>
      <c r="C7" s="13">
        <v>1379020.0489000001</v>
      </c>
      <c r="D7" s="13">
        <v>340760.43065300002</v>
      </c>
      <c r="E7" s="13">
        <f t="shared" si="0"/>
        <v>24.710331871158338</v>
      </c>
      <c r="G7" s="13">
        <f t="shared" si="1"/>
        <v>19.605408636564743</v>
      </c>
      <c r="H7" s="13">
        <f t="shared" si="2"/>
        <v>22.827882299035949</v>
      </c>
      <c r="I7" s="13">
        <f t="shared" si="3"/>
        <v>27.580214925184183</v>
      </c>
      <c r="K7" s="10" t="s">
        <v>70</v>
      </c>
    </row>
    <row r="8" spans="1:25" x14ac:dyDescent="0.3">
      <c r="B8" s="2" t="s">
        <v>6</v>
      </c>
      <c r="C8" s="13">
        <v>1379020.0489000001</v>
      </c>
      <c r="D8" s="13">
        <v>235846.10804600001</v>
      </c>
      <c r="E8" s="13">
        <f t="shared" si="0"/>
        <v>17.102442291112943</v>
      </c>
      <c r="G8" s="13">
        <f t="shared" si="1"/>
        <v>23.250305623457276</v>
      </c>
      <c r="H8" s="13">
        <f t="shared" si="2"/>
        <v>31.050895296958142</v>
      </c>
      <c r="I8" s="13">
        <f t="shared" si="3"/>
        <v>27.426872072795138</v>
      </c>
      <c r="K8" s="26" t="s">
        <v>71</v>
      </c>
      <c r="L8" s="26"/>
      <c r="M8" s="26"/>
      <c r="N8" s="26" t="s">
        <v>72</v>
      </c>
      <c r="O8" s="26"/>
      <c r="P8" s="26"/>
      <c r="Q8" s="26" t="s">
        <v>30</v>
      </c>
      <c r="R8" s="26"/>
      <c r="S8" s="26"/>
    </row>
    <row r="9" spans="1:25" ht="17.25" thickBot="1" x14ac:dyDescent="0.35">
      <c r="B9" s="2" t="s">
        <v>7</v>
      </c>
      <c r="C9" s="13">
        <v>1379020.0489000001</v>
      </c>
      <c r="D9" s="13">
        <v>341575.461648</v>
      </c>
      <c r="E9" s="13">
        <f t="shared" si="0"/>
        <v>24.769434057210681</v>
      </c>
      <c r="G9" s="13">
        <f t="shared" si="1"/>
        <v>24.710331871158338</v>
      </c>
      <c r="H9" s="13">
        <f t="shared" si="2"/>
        <v>35.069113602065485</v>
      </c>
      <c r="I9" s="13">
        <f t="shared" si="3"/>
        <v>26.970852638703789</v>
      </c>
      <c r="K9" s="9" t="s">
        <v>65</v>
      </c>
      <c r="L9" s="9" t="s">
        <v>73</v>
      </c>
      <c r="M9" s="9" t="s">
        <v>67</v>
      </c>
      <c r="N9" s="9" t="s">
        <v>65</v>
      </c>
      <c r="O9" s="9" t="s">
        <v>73</v>
      </c>
      <c r="P9" s="9" t="s">
        <v>67</v>
      </c>
      <c r="Q9" s="9" t="s">
        <v>65</v>
      </c>
      <c r="R9" s="9" t="s">
        <v>73</v>
      </c>
      <c r="S9" s="9" t="s">
        <v>67</v>
      </c>
    </row>
    <row r="10" spans="1:25" ht="17.25" thickBot="1" x14ac:dyDescent="0.35">
      <c r="B10" s="2" t="s">
        <v>7</v>
      </c>
      <c r="C10" s="13">
        <v>1379020.0489000001</v>
      </c>
      <c r="D10" s="13">
        <v>370817.41022600001</v>
      </c>
      <c r="E10" s="13">
        <f t="shared" si="0"/>
        <v>26.889921616570341</v>
      </c>
      <c r="G10" s="13">
        <f t="shared" si="1"/>
        <v>17.102442291112943</v>
      </c>
      <c r="H10" s="13">
        <f t="shared" si="2"/>
        <v>24.428978498515576</v>
      </c>
      <c r="I10" s="13">
        <f t="shared" si="3"/>
        <v>22.51259746605124</v>
      </c>
      <c r="K10" s="12">
        <f>P45</f>
        <v>3.9244350173970538E-3</v>
      </c>
      <c r="L10" s="12" t="s">
        <v>68</v>
      </c>
      <c r="M10" s="12" t="s">
        <v>69</v>
      </c>
      <c r="N10" s="12">
        <f>T45</f>
        <v>9.4880051384116213E-5</v>
      </c>
      <c r="O10" s="12" t="s">
        <v>68</v>
      </c>
      <c r="P10" s="12" t="s">
        <v>69</v>
      </c>
      <c r="Q10" s="12">
        <f>X45</f>
        <v>0.51945622401644975</v>
      </c>
      <c r="R10" s="12" t="s">
        <v>74</v>
      </c>
      <c r="S10" s="12" t="s">
        <v>75</v>
      </c>
    </row>
    <row r="11" spans="1:25" x14ac:dyDescent="0.3">
      <c r="B11" s="2" t="s">
        <v>7</v>
      </c>
      <c r="C11" s="13">
        <v>1379020.0489000001</v>
      </c>
      <c r="D11" s="13">
        <v>292086.34573</v>
      </c>
      <c r="E11" s="13">
        <f t="shared" si="0"/>
        <v>21.180717855624209</v>
      </c>
      <c r="G11" s="13">
        <f t="shared" si="1"/>
        <v>24.769434057210681</v>
      </c>
      <c r="H11" s="13">
        <f t="shared" si="2"/>
        <v>31.98647391412846</v>
      </c>
      <c r="I11" s="13">
        <f t="shared" si="3"/>
        <v>31.330059352989874</v>
      </c>
    </row>
    <row r="12" spans="1:25" x14ac:dyDescent="0.3">
      <c r="A12" s="4" t="s">
        <v>8</v>
      </c>
      <c r="B12" s="4" t="s">
        <v>9</v>
      </c>
      <c r="C12" s="14">
        <v>1379020.0489000001</v>
      </c>
      <c r="D12" s="14">
        <v>226629.74994199999</v>
      </c>
      <c r="E12" s="14">
        <f t="shared" si="0"/>
        <v>16.434115669512948</v>
      </c>
      <c r="G12" s="13">
        <f t="shared" si="1"/>
        <v>26.889921616570341</v>
      </c>
      <c r="H12" s="13">
        <f t="shared" si="2"/>
        <v>30.362624496648099</v>
      </c>
      <c r="I12" s="13">
        <f t="shared" si="3"/>
        <v>38.907587553493755</v>
      </c>
    </row>
    <row r="13" spans="1:25" x14ac:dyDescent="0.3">
      <c r="B13" s="2" t="s">
        <v>10</v>
      </c>
      <c r="C13" s="13">
        <v>1379020.0489000001</v>
      </c>
      <c r="D13" s="13">
        <v>306177.39492200001</v>
      </c>
      <c r="E13" s="13">
        <f t="shared" si="0"/>
        <v>22.202533978112058</v>
      </c>
      <c r="G13" s="13">
        <f t="shared" si="1"/>
        <v>21.180717855624209</v>
      </c>
      <c r="H13" s="13">
        <f t="shared" si="2"/>
        <v>25.820183284211279</v>
      </c>
      <c r="I13" s="13">
        <f t="shared" si="3"/>
        <v>33.320238181854037</v>
      </c>
    </row>
    <row r="14" spans="1:25" x14ac:dyDescent="0.3">
      <c r="B14" s="2" t="s">
        <v>10</v>
      </c>
      <c r="C14" s="13">
        <v>1379020.0489000001</v>
      </c>
      <c r="D14" s="13">
        <v>328103.43314500002</v>
      </c>
      <c r="E14" s="13">
        <f t="shared" si="0"/>
        <v>23.792506382102101</v>
      </c>
      <c r="G14" s="13"/>
      <c r="H14" s="13">
        <f t="shared" si="2"/>
        <v>32.887950794607193</v>
      </c>
      <c r="I14" s="13">
        <f t="shared" si="3"/>
        <v>30.575721683113521</v>
      </c>
    </row>
    <row r="15" spans="1:25" x14ac:dyDescent="0.3">
      <c r="B15" s="2" t="s">
        <v>11</v>
      </c>
      <c r="C15" s="13">
        <v>1379020.0489000001</v>
      </c>
      <c r="D15" s="13">
        <v>283944.557959</v>
      </c>
      <c r="E15" s="13">
        <f t="shared" si="0"/>
        <v>20.590313983142845</v>
      </c>
      <c r="G15" s="13"/>
      <c r="H15" s="13">
        <f t="shared" si="2"/>
        <v>35.076585646513436</v>
      </c>
      <c r="I15" s="13">
        <f t="shared" si="3"/>
        <v>36.978531685073314</v>
      </c>
    </row>
    <row r="16" spans="1:25" x14ac:dyDescent="0.3">
      <c r="B16" s="2" t="s">
        <v>11</v>
      </c>
      <c r="C16" s="13">
        <v>1379020.0489000001</v>
      </c>
      <c r="D16" s="13">
        <v>238873.03399699999</v>
      </c>
      <c r="E16" s="13">
        <f t="shared" si="0"/>
        <v>17.321940619176736</v>
      </c>
      <c r="G16" s="13"/>
      <c r="H16" s="13">
        <f t="shared" si="2"/>
        <v>32.710250970811686</v>
      </c>
      <c r="I16" s="13">
        <f t="shared" si="3"/>
        <v>23.543233971832066</v>
      </c>
    </row>
    <row r="17" spans="1:25" x14ac:dyDescent="0.3">
      <c r="B17" s="2" t="s">
        <v>11</v>
      </c>
      <c r="C17" s="13">
        <v>1379020.0489000001</v>
      </c>
      <c r="D17" s="13">
        <v>226665.388179</v>
      </c>
      <c r="E17" s="13">
        <f t="shared" si="0"/>
        <v>16.436699985602363</v>
      </c>
      <c r="G17" s="13"/>
      <c r="H17" s="13"/>
      <c r="I17" s="13">
        <f t="shared" si="3"/>
        <v>30.717915250608357</v>
      </c>
    </row>
    <row r="18" spans="1:25" x14ac:dyDescent="0.3">
      <c r="B18" s="2" t="s">
        <v>12</v>
      </c>
      <c r="C18" s="13">
        <v>1379020.0489000001</v>
      </c>
      <c r="D18" s="13">
        <v>194006.81727199999</v>
      </c>
      <c r="E18" s="13">
        <f t="shared" si="0"/>
        <v>14.068455163269961</v>
      </c>
      <c r="G18" s="13"/>
      <c r="H18" s="13"/>
      <c r="I18" s="13">
        <f t="shared" si="3"/>
        <v>29.175582418539271</v>
      </c>
    </row>
    <row r="19" spans="1:25" ht="17.25" thickBot="1" x14ac:dyDescent="0.35">
      <c r="B19" s="2" t="s">
        <v>12</v>
      </c>
      <c r="C19" s="13">
        <v>1379020.0489000001</v>
      </c>
      <c r="D19" s="13">
        <v>181338.973344</v>
      </c>
      <c r="E19" s="13">
        <f t="shared" si="0"/>
        <v>13.149843143226835</v>
      </c>
      <c r="G19" s="16"/>
      <c r="H19" s="16"/>
      <c r="I19" s="16">
        <f t="shared" si="3"/>
        <v>26.826495243930026</v>
      </c>
    </row>
    <row r="20" spans="1:25" x14ac:dyDescent="0.3">
      <c r="B20" s="2" t="s">
        <v>12</v>
      </c>
      <c r="C20" s="13">
        <v>1379020.0489000001</v>
      </c>
      <c r="D20" s="13">
        <v>244389.21335999999</v>
      </c>
      <c r="E20" s="13">
        <f t="shared" si="0"/>
        <v>17.721947810326718</v>
      </c>
    </row>
    <row r="21" spans="1:25" x14ac:dyDescent="0.3">
      <c r="B21" s="2" t="s">
        <v>13</v>
      </c>
      <c r="C21" s="13">
        <v>1379020.0489000001</v>
      </c>
      <c r="D21" s="13">
        <v>445257.94082999998</v>
      </c>
      <c r="E21" s="13">
        <f t="shared" si="0"/>
        <v>32.287996188682527</v>
      </c>
      <c r="G21" s="22" t="s">
        <v>43</v>
      </c>
      <c r="H21" s="22"/>
      <c r="I21" s="22"/>
      <c r="J21" s="22"/>
      <c r="K21" s="22"/>
      <c r="L21" s="22"/>
      <c r="M21" s="22"/>
      <c r="O21" s="22" t="s">
        <v>71</v>
      </c>
      <c r="P21" s="22"/>
      <c r="Q21" s="22"/>
      <c r="S21" s="22" t="s">
        <v>72</v>
      </c>
      <c r="T21" s="22"/>
      <c r="U21" s="22"/>
      <c r="W21" s="22" t="s">
        <v>30</v>
      </c>
      <c r="X21" s="22"/>
      <c r="Y21" s="22"/>
    </row>
    <row r="22" spans="1:25" x14ac:dyDescent="0.3">
      <c r="B22" s="2" t="s">
        <v>13</v>
      </c>
      <c r="C22" s="13">
        <v>1379020.0489000001</v>
      </c>
      <c r="D22" s="13">
        <v>398382.03740999999</v>
      </c>
      <c r="E22" s="13">
        <f t="shared" si="0"/>
        <v>28.888777775767405</v>
      </c>
      <c r="G22" s="25" t="s">
        <v>44</v>
      </c>
      <c r="H22" s="25"/>
      <c r="I22" s="25"/>
      <c r="J22" s="25"/>
      <c r="K22" s="25"/>
      <c r="L22" s="25"/>
      <c r="M22" s="25"/>
      <c r="O22" s="25" t="s">
        <v>76</v>
      </c>
      <c r="P22" s="25"/>
      <c r="Q22" s="25"/>
      <c r="S22" s="25" t="s">
        <v>76</v>
      </c>
      <c r="T22" s="25"/>
      <c r="U22" s="25"/>
      <c r="W22" s="25" t="s">
        <v>76</v>
      </c>
      <c r="X22" s="25"/>
      <c r="Y22" s="25"/>
    </row>
    <row r="23" spans="1:25" ht="17.25" thickBot="1" x14ac:dyDescent="0.35">
      <c r="A23" s="5"/>
      <c r="B23" s="5" t="s">
        <v>13</v>
      </c>
      <c r="C23" s="15">
        <v>1379020.0489000001</v>
      </c>
      <c r="D23" s="15">
        <v>278456.26939099998</v>
      </c>
      <c r="E23" s="15">
        <f t="shared" si="0"/>
        <v>20.192329300296656</v>
      </c>
      <c r="G23"/>
      <c r="H23"/>
      <c r="I23"/>
      <c r="J23"/>
      <c r="K23"/>
      <c r="L23"/>
      <c r="M23"/>
      <c r="O23"/>
      <c r="P23"/>
      <c r="Q23"/>
      <c r="S23"/>
      <c r="T23"/>
      <c r="U23"/>
      <c r="W23"/>
      <c r="X23"/>
      <c r="Y23"/>
    </row>
    <row r="24" spans="1:25" ht="17.25" thickBot="1" x14ac:dyDescent="0.35">
      <c r="A24" s="2" t="s">
        <v>37</v>
      </c>
      <c r="B24" s="2" t="s">
        <v>14</v>
      </c>
      <c r="C24" s="13">
        <v>1379020.0489000001</v>
      </c>
      <c r="D24" s="13">
        <v>255069.063432</v>
      </c>
      <c r="E24" s="13">
        <f t="shared" si="0"/>
        <v>18.496399935262751</v>
      </c>
      <c r="G24" t="s">
        <v>45</v>
      </c>
      <c r="H24"/>
      <c r="I24"/>
      <c r="J24"/>
      <c r="K24"/>
      <c r="L24"/>
      <c r="M24"/>
      <c r="O24" s="18"/>
      <c r="P24" s="18" t="s">
        <v>77</v>
      </c>
      <c r="Q24" s="18" t="s">
        <v>78</v>
      </c>
      <c r="S24" s="18"/>
      <c r="T24" s="18" t="s">
        <v>77</v>
      </c>
      <c r="U24" s="18" t="s">
        <v>78</v>
      </c>
      <c r="W24" s="18"/>
      <c r="X24" s="18" t="s">
        <v>77</v>
      </c>
      <c r="Y24" s="18" t="s">
        <v>78</v>
      </c>
    </row>
    <row r="25" spans="1:25" x14ac:dyDescent="0.3">
      <c r="A25" s="2" t="s">
        <v>38</v>
      </c>
      <c r="B25" s="2" t="s">
        <v>14</v>
      </c>
      <c r="C25" s="13">
        <v>1379020.0489000001</v>
      </c>
      <c r="D25" s="13">
        <v>288985.04432699998</v>
      </c>
      <c r="E25" s="13">
        <f t="shared" si="0"/>
        <v>20.955826172180313</v>
      </c>
      <c r="G25" s="18" t="s">
        <v>46</v>
      </c>
      <c r="H25" s="18" t="s">
        <v>3</v>
      </c>
      <c r="I25" s="18" t="s">
        <v>47</v>
      </c>
      <c r="J25" s="18" t="s">
        <v>48</v>
      </c>
      <c r="K25" s="18" t="s">
        <v>49</v>
      </c>
      <c r="L25"/>
      <c r="M25"/>
      <c r="O25" t="s">
        <v>79</v>
      </c>
      <c r="P25">
        <v>21.160324230551915</v>
      </c>
      <c r="Q25">
        <v>28.472763742578195</v>
      </c>
      <c r="S25" t="s">
        <v>79</v>
      </c>
      <c r="T25">
        <v>21.160324230551915</v>
      </c>
      <c r="U25">
        <v>29.748014809170336</v>
      </c>
      <c r="W25" t="s">
        <v>79</v>
      </c>
      <c r="X25">
        <v>28.472763742578195</v>
      </c>
      <c r="Y25">
        <v>29.748014809170336</v>
      </c>
    </row>
    <row r="26" spans="1:25" x14ac:dyDescent="0.3">
      <c r="B26" s="2" t="s">
        <v>14</v>
      </c>
      <c r="C26" s="13">
        <v>1379020.0489000001</v>
      </c>
      <c r="D26" s="13">
        <v>314801.07364299998</v>
      </c>
      <c r="E26" s="13">
        <f t="shared" si="0"/>
        <v>22.827882299035949</v>
      </c>
      <c r="G26" t="s">
        <v>50</v>
      </c>
      <c r="H26">
        <v>9</v>
      </c>
      <c r="I26">
        <v>190.44291807496722</v>
      </c>
      <c r="J26">
        <v>21.160324230551915</v>
      </c>
      <c r="K26">
        <v>15.845069667322718</v>
      </c>
      <c r="L26"/>
      <c r="M26"/>
      <c r="O26" t="s">
        <v>49</v>
      </c>
      <c r="P26">
        <v>15.845069667322718</v>
      </c>
      <c r="Q26">
        <v>32.583838093240871</v>
      </c>
      <c r="S26" t="s">
        <v>49</v>
      </c>
      <c r="T26">
        <v>15.845069667322718</v>
      </c>
      <c r="U26">
        <v>19.744422420947298</v>
      </c>
      <c r="W26" t="s">
        <v>49</v>
      </c>
      <c r="X26">
        <v>32.583838093240871</v>
      </c>
      <c r="Y26">
        <v>19.744422420947298</v>
      </c>
    </row>
    <row r="27" spans="1:25" x14ac:dyDescent="0.3">
      <c r="B27" s="2" t="s">
        <v>15</v>
      </c>
      <c r="C27" s="13">
        <v>1379020.0489000001</v>
      </c>
      <c r="D27" s="13">
        <v>428198.07150800002</v>
      </c>
      <c r="E27" s="13">
        <f t="shared" si="0"/>
        <v>31.050895296958142</v>
      </c>
      <c r="G27" t="s">
        <v>51</v>
      </c>
      <c r="H27">
        <v>12</v>
      </c>
      <c r="I27">
        <v>341.67316491093834</v>
      </c>
      <c r="J27">
        <v>28.472763742578195</v>
      </c>
      <c r="K27">
        <v>32.583838093240871</v>
      </c>
      <c r="L27"/>
      <c r="M27"/>
      <c r="O27" t="s">
        <v>80</v>
      </c>
      <c r="P27">
        <v>9</v>
      </c>
      <c r="Q27">
        <v>12</v>
      </c>
      <c r="S27" t="s">
        <v>80</v>
      </c>
      <c r="T27">
        <v>9</v>
      </c>
      <c r="U27">
        <v>15</v>
      </c>
      <c r="W27" t="s">
        <v>80</v>
      </c>
      <c r="X27">
        <v>12</v>
      </c>
      <c r="Y27">
        <v>15</v>
      </c>
    </row>
    <row r="28" spans="1:25" ht="17.25" thickBot="1" x14ac:dyDescent="0.35">
      <c r="B28" s="2" t="s">
        <v>15</v>
      </c>
      <c r="C28" s="13">
        <v>1379020.0489000001</v>
      </c>
      <c r="D28" s="13">
        <v>483610.10754400003</v>
      </c>
      <c r="E28" s="13">
        <f t="shared" si="0"/>
        <v>35.069113602065485</v>
      </c>
      <c r="G28" s="17" t="s">
        <v>52</v>
      </c>
      <c r="H28" s="17">
        <v>15</v>
      </c>
      <c r="I28" s="17">
        <v>446.22022213755503</v>
      </c>
      <c r="J28" s="17">
        <v>29.748014809170336</v>
      </c>
      <c r="K28" s="17">
        <v>19.744422420947298</v>
      </c>
      <c r="L28"/>
      <c r="M28"/>
      <c r="O28" t="s">
        <v>56</v>
      </c>
      <c r="P28">
        <v>8</v>
      </c>
      <c r="Q28">
        <v>11</v>
      </c>
      <c r="S28" t="s">
        <v>56</v>
      </c>
      <c r="T28">
        <v>8</v>
      </c>
      <c r="U28">
        <v>14</v>
      </c>
      <c r="W28" t="s">
        <v>56</v>
      </c>
      <c r="X28">
        <v>11</v>
      </c>
      <c r="Y28">
        <v>14</v>
      </c>
    </row>
    <row r="29" spans="1:25" x14ac:dyDescent="0.3">
      <c r="B29" s="2" t="s">
        <v>15</v>
      </c>
      <c r="C29" s="13">
        <v>1379020.0489000001</v>
      </c>
      <c r="D29" s="13">
        <v>336880.51123599999</v>
      </c>
      <c r="E29" s="13">
        <f t="shared" si="0"/>
        <v>24.428978498515576</v>
      </c>
      <c r="G29"/>
      <c r="H29"/>
      <c r="I29"/>
      <c r="J29"/>
      <c r="K29"/>
      <c r="L29"/>
      <c r="M29"/>
      <c r="O29" t="s">
        <v>58</v>
      </c>
      <c r="P29">
        <v>0.4862861649993771</v>
      </c>
      <c r="Q29"/>
      <c r="S29" t="s">
        <v>58</v>
      </c>
      <c r="T29">
        <v>0.80250864418866619</v>
      </c>
      <c r="U29"/>
      <c r="W29" t="s">
        <v>58</v>
      </c>
      <c r="X29">
        <v>1.6502806412139941</v>
      </c>
      <c r="Y29"/>
    </row>
    <row r="30" spans="1:25" x14ac:dyDescent="0.3">
      <c r="B30" s="2" t="s">
        <v>16</v>
      </c>
      <c r="C30" s="13">
        <v>1379020.0489000001</v>
      </c>
      <c r="D30" s="13">
        <v>441099.88821200002</v>
      </c>
      <c r="E30" s="13">
        <f t="shared" si="0"/>
        <v>31.98647391412846</v>
      </c>
      <c r="G30"/>
      <c r="H30"/>
      <c r="I30"/>
      <c r="J30"/>
      <c r="K30"/>
      <c r="L30"/>
      <c r="M30"/>
      <c r="O30" s="20" t="s">
        <v>81</v>
      </c>
      <c r="P30" s="20">
        <v>0.15774550145538024</v>
      </c>
      <c r="Q30" s="20"/>
      <c r="S30" s="20" t="s">
        <v>81</v>
      </c>
      <c r="T30" s="20">
        <v>0.38914985693396265</v>
      </c>
      <c r="U30" s="20"/>
      <c r="W30" s="20" t="s">
        <v>81</v>
      </c>
      <c r="X30" s="20">
        <v>0.18703244259985968</v>
      </c>
      <c r="Y30" s="20"/>
    </row>
    <row r="31" spans="1:25" ht="17.25" thickBot="1" x14ac:dyDescent="0.35">
      <c r="B31" s="2" t="s">
        <v>16</v>
      </c>
      <c r="C31" s="13">
        <v>1379020.0489000001</v>
      </c>
      <c r="D31" s="13">
        <v>418706.67918099998</v>
      </c>
      <c r="E31" s="13">
        <f t="shared" si="0"/>
        <v>30.362624496648099</v>
      </c>
      <c r="G31" t="s">
        <v>53</v>
      </c>
      <c r="H31"/>
      <c r="I31"/>
      <c r="J31"/>
      <c r="K31"/>
      <c r="L31"/>
      <c r="M31"/>
      <c r="O31" s="17" t="s">
        <v>82</v>
      </c>
      <c r="P31" s="17">
        <v>0.30184572713785379</v>
      </c>
      <c r="Q31" s="17"/>
      <c r="S31" s="17" t="s">
        <v>82</v>
      </c>
      <c r="T31" s="17">
        <v>0.3088919350224848</v>
      </c>
      <c r="U31" s="17"/>
      <c r="W31" s="17" t="s">
        <v>82</v>
      </c>
      <c r="X31" s="17">
        <v>2.5654974067604943</v>
      </c>
      <c r="Y31" s="17"/>
    </row>
    <row r="32" spans="1:25" x14ac:dyDescent="0.3">
      <c r="B32" s="2" t="s">
        <v>16</v>
      </c>
      <c r="C32" s="13">
        <v>1379020.0489000001</v>
      </c>
      <c r="D32" s="13">
        <v>356065.50415200001</v>
      </c>
      <c r="E32" s="13">
        <f t="shared" si="0"/>
        <v>25.820183284211279</v>
      </c>
      <c r="G32" s="18" t="s">
        <v>54</v>
      </c>
      <c r="H32" s="18" t="s">
        <v>55</v>
      </c>
      <c r="I32" s="18" t="s">
        <v>56</v>
      </c>
      <c r="J32" s="18" t="s">
        <v>57</v>
      </c>
      <c r="K32" s="18" t="s">
        <v>58</v>
      </c>
      <c r="L32" s="19" t="s">
        <v>59</v>
      </c>
      <c r="M32" s="18" t="s">
        <v>60</v>
      </c>
    </row>
    <row r="33" spans="1:25" x14ac:dyDescent="0.3">
      <c r="B33" s="2" t="s">
        <v>17</v>
      </c>
      <c r="C33" s="13">
        <v>1379020.0489000001</v>
      </c>
      <c r="D33" s="13">
        <v>453531.43513</v>
      </c>
      <c r="E33" s="13">
        <f t="shared" si="0"/>
        <v>32.887950794607193</v>
      </c>
      <c r="G33" t="s">
        <v>61</v>
      </c>
      <c r="H33">
        <v>445.103251793195</v>
      </c>
      <c r="I33">
        <v>2</v>
      </c>
      <c r="J33">
        <v>222.5516258965975</v>
      </c>
      <c r="K33">
        <v>9.6430651603585726</v>
      </c>
      <c r="L33" s="20">
        <v>5.0361973600183962E-4</v>
      </c>
      <c r="M33">
        <v>3.2849176510382869</v>
      </c>
      <c r="O33" s="25" t="s">
        <v>83</v>
      </c>
      <c r="P33" s="25"/>
      <c r="Q33" s="25"/>
      <c r="S33" s="25" t="s">
        <v>83</v>
      </c>
      <c r="T33" s="25"/>
      <c r="U33" s="25"/>
      <c r="W33" s="25" t="s">
        <v>83</v>
      </c>
      <c r="X33" s="25"/>
      <c r="Y33" s="25"/>
    </row>
    <row r="34" spans="1:25" ht="17.25" thickBot="1" x14ac:dyDescent="0.35">
      <c r="B34" s="2" t="s">
        <v>17</v>
      </c>
      <c r="C34" s="13">
        <v>1379020.0489000001</v>
      </c>
      <c r="D34" s="13">
        <v>483713.14853499999</v>
      </c>
      <c r="E34" s="13">
        <f t="shared" si="0"/>
        <v>35.076585646513436</v>
      </c>
      <c r="G34" t="s">
        <v>62</v>
      </c>
      <c r="H34">
        <v>761.60469025749342</v>
      </c>
      <c r="I34">
        <v>33</v>
      </c>
      <c r="J34">
        <v>23.078930007802832</v>
      </c>
      <c r="K34"/>
      <c r="L34" s="20"/>
      <c r="M34"/>
      <c r="O34"/>
      <c r="P34"/>
      <c r="Q34"/>
      <c r="S34"/>
      <c r="T34"/>
      <c r="U34"/>
      <c r="W34"/>
      <c r="X34"/>
      <c r="Y34"/>
    </row>
    <row r="35" spans="1:25" x14ac:dyDescent="0.3">
      <c r="B35" s="2" t="s">
        <v>17</v>
      </c>
      <c r="C35" s="13">
        <v>1379020.0489000001</v>
      </c>
      <c r="D35" s="13">
        <v>451080.91893300001</v>
      </c>
      <c r="E35" s="13">
        <f t="shared" si="0"/>
        <v>32.710250970811686</v>
      </c>
      <c r="G35"/>
      <c r="H35"/>
      <c r="I35"/>
      <c r="J35"/>
      <c r="K35"/>
      <c r="L35" s="20"/>
      <c r="M35"/>
      <c r="O35" s="18"/>
      <c r="P35" s="18" t="s">
        <v>77</v>
      </c>
      <c r="Q35" s="18" t="s">
        <v>78</v>
      </c>
      <c r="S35" s="18"/>
      <c r="T35" s="18" t="s">
        <v>77</v>
      </c>
      <c r="U35" s="18" t="s">
        <v>78</v>
      </c>
      <c r="W35" s="18"/>
      <c r="X35" s="18" t="s">
        <v>77</v>
      </c>
      <c r="Y35" s="18" t="s">
        <v>78</v>
      </c>
    </row>
    <row r="36" spans="1:25" ht="17.25" thickBot="1" x14ac:dyDescent="0.35">
      <c r="A36" s="4" t="s">
        <v>39</v>
      </c>
      <c r="B36" s="4" t="s">
        <v>18</v>
      </c>
      <c r="C36" s="14">
        <v>1379020.0489000001</v>
      </c>
      <c r="D36" s="14">
        <v>393337.301905</v>
      </c>
      <c r="E36" s="14">
        <f t="shared" si="0"/>
        <v>28.522957459447561</v>
      </c>
      <c r="G36" s="17" t="s">
        <v>63</v>
      </c>
      <c r="H36" s="17">
        <v>1206.7079420506884</v>
      </c>
      <c r="I36" s="17">
        <v>35</v>
      </c>
      <c r="J36" s="17"/>
      <c r="K36" s="17"/>
      <c r="L36" s="21"/>
      <c r="M36" s="17"/>
      <c r="O36" t="s">
        <v>79</v>
      </c>
      <c r="P36">
        <v>21.160324230551915</v>
      </c>
      <c r="Q36">
        <v>28.472763742578195</v>
      </c>
      <c r="S36" t="s">
        <v>79</v>
      </c>
      <c r="T36">
        <v>21.160324230551915</v>
      </c>
      <c r="U36">
        <v>29.748014809170336</v>
      </c>
      <c r="W36" t="s">
        <v>79</v>
      </c>
      <c r="X36">
        <v>28.472763742578195</v>
      </c>
      <c r="Y36">
        <v>29.748014809170336</v>
      </c>
    </row>
    <row r="37" spans="1:25" x14ac:dyDescent="0.3">
      <c r="A37" s="2" t="s">
        <v>40</v>
      </c>
      <c r="B37" s="2" t="s">
        <v>18</v>
      </c>
      <c r="C37" s="13">
        <v>1379020.0489000001</v>
      </c>
      <c r="D37" s="13">
        <v>438960.86704400001</v>
      </c>
      <c r="E37" s="13">
        <f t="shared" si="0"/>
        <v>31.831362233938876</v>
      </c>
      <c r="O37" t="s">
        <v>49</v>
      </c>
      <c r="P37">
        <v>15.845069667322718</v>
      </c>
      <c r="Q37">
        <v>32.583838093240871</v>
      </c>
      <c r="S37" t="s">
        <v>49</v>
      </c>
      <c r="T37">
        <v>15.845069667322718</v>
      </c>
      <c r="U37">
        <v>19.744422420947298</v>
      </c>
      <c r="W37" t="s">
        <v>49</v>
      </c>
      <c r="X37">
        <v>32.583838093240871</v>
      </c>
      <c r="Y37">
        <v>19.744422420947298</v>
      </c>
    </row>
    <row r="38" spans="1:25" x14ac:dyDescent="0.3">
      <c r="B38" s="2" t="s">
        <v>18</v>
      </c>
      <c r="C38" s="13">
        <v>1379020.0489000001</v>
      </c>
      <c r="D38" s="13">
        <v>380336.693348</v>
      </c>
      <c r="E38" s="13">
        <f t="shared" si="0"/>
        <v>27.580214925184183</v>
      </c>
      <c r="O38" t="s">
        <v>80</v>
      </c>
      <c r="P38">
        <v>9</v>
      </c>
      <c r="Q38">
        <v>12</v>
      </c>
      <c r="S38" t="s">
        <v>80</v>
      </c>
      <c r="T38">
        <v>9</v>
      </c>
      <c r="U38">
        <v>15</v>
      </c>
      <c r="W38" t="s">
        <v>80</v>
      </c>
      <c r="X38">
        <v>12</v>
      </c>
      <c r="Y38">
        <v>15</v>
      </c>
    </row>
    <row r="39" spans="1:25" x14ac:dyDescent="0.3">
      <c r="B39" s="2" t="s">
        <v>19</v>
      </c>
      <c r="C39" s="13">
        <v>1379020.0489000001</v>
      </c>
      <c r="D39" s="13">
        <v>378222.06466999999</v>
      </c>
      <c r="E39" s="13">
        <f t="shared" si="0"/>
        <v>27.426872072795138</v>
      </c>
      <c r="O39" t="s">
        <v>84</v>
      </c>
      <c r="P39">
        <v>25.53593559811744</v>
      </c>
      <c r="Q39"/>
      <c r="S39" t="s">
        <v>84</v>
      </c>
      <c r="T39">
        <v>18.326475965083816</v>
      </c>
      <c r="U39"/>
      <c r="W39" t="s">
        <v>84</v>
      </c>
      <c r="X39">
        <v>25.393765316756472</v>
      </c>
      <c r="Y39"/>
    </row>
    <row r="40" spans="1:25" x14ac:dyDescent="0.3">
      <c r="B40" s="2" t="s">
        <v>19</v>
      </c>
      <c r="C40" s="13">
        <v>1379020.0489000001</v>
      </c>
      <c r="D40" s="13">
        <v>371933.46524699999</v>
      </c>
      <c r="E40" s="13">
        <f t="shared" si="0"/>
        <v>26.970852638703789</v>
      </c>
      <c r="O40" t="s">
        <v>85</v>
      </c>
      <c r="P40">
        <v>0</v>
      </c>
      <c r="Q40"/>
      <c r="S40" t="s">
        <v>85</v>
      </c>
      <c r="T40">
        <v>0</v>
      </c>
      <c r="U40"/>
      <c r="W40" t="s">
        <v>85</v>
      </c>
      <c r="X40">
        <v>0</v>
      </c>
      <c r="Y40"/>
    </row>
    <row r="41" spans="1:25" x14ac:dyDescent="0.3">
      <c r="B41" s="2" t="s">
        <v>19</v>
      </c>
      <c r="C41" s="13">
        <v>1379020.0489000001</v>
      </c>
      <c r="D41" s="13">
        <v>310453.23258499999</v>
      </c>
      <c r="E41" s="13">
        <f t="shared" si="0"/>
        <v>22.51259746605124</v>
      </c>
      <c r="O41" t="s">
        <v>56</v>
      </c>
      <c r="P41">
        <v>19</v>
      </c>
      <c r="Q41"/>
      <c r="S41" t="s">
        <v>56</v>
      </c>
      <c r="T41">
        <v>22</v>
      </c>
      <c r="U41"/>
      <c r="W41" t="s">
        <v>56</v>
      </c>
      <c r="X41">
        <v>25</v>
      </c>
      <c r="Y41"/>
    </row>
    <row r="42" spans="1:25" x14ac:dyDescent="0.3">
      <c r="B42" s="2" t="s">
        <v>20</v>
      </c>
      <c r="C42" s="13">
        <v>1379020.0489000001</v>
      </c>
      <c r="D42" s="13">
        <v>432047.79981</v>
      </c>
      <c r="E42" s="13">
        <f t="shared" si="0"/>
        <v>31.330059352989874</v>
      </c>
      <c r="O42" t="s">
        <v>86</v>
      </c>
      <c r="P42">
        <v>-3.2816225689475162</v>
      </c>
      <c r="Q42"/>
      <c r="S42" t="s">
        <v>86</v>
      </c>
      <c r="T42">
        <v>-4.7577122347020291</v>
      </c>
      <c r="U42"/>
      <c r="W42" t="s">
        <v>86</v>
      </c>
      <c r="X42">
        <v>-0.65341111083182291</v>
      </c>
      <c r="Y42"/>
    </row>
    <row r="43" spans="1:25" x14ac:dyDescent="0.3">
      <c r="B43" s="2" t="s">
        <v>20</v>
      </c>
      <c r="C43" s="13">
        <v>1379020.0489000001</v>
      </c>
      <c r="D43" s="13">
        <v>536543.43290599994</v>
      </c>
      <c r="E43" s="13">
        <f t="shared" si="0"/>
        <v>38.907587553493755</v>
      </c>
      <c r="O43" t="s">
        <v>87</v>
      </c>
      <c r="P43">
        <v>1.9622175086985269E-3</v>
      </c>
      <c r="Q43"/>
      <c r="S43" t="s">
        <v>87</v>
      </c>
      <c r="T43">
        <v>4.7440025692058107E-5</v>
      </c>
      <c r="U43"/>
      <c r="W43" t="s">
        <v>87</v>
      </c>
      <c r="X43">
        <v>0.25972811200822488</v>
      </c>
      <c r="Y43"/>
    </row>
    <row r="44" spans="1:25" x14ac:dyDescent="0.3">
      <c r="B44" s="2" t="s">
        <v>20</v>
      </c>
      <c r="C44" s="13">
        <v>1379020.0489000001</v>
      </c>
      <c r="D44" s="13">
        <v>459492.76486900001</v>
      </c>
      <c r="E44" s="13">
        <f t="shared" si="0"/>
        <v>33.320238181854037</v>
      </c>
      <c r="O44" t="s">
        <v>88</v>
      </c>
      <c r="P44">
        <v>1.7291328115213698</v>
      </c>
      <c r="Q44"/>
      <c r="S44" t="s">
        <v>88</v>
      </c>
      <c r="T44">
        <v>1.7171443743802424</v>
      </c>
      <c r="U44"/>
      <c r="W44" t="s">
        <v>88</v>
      </c>
      <c r="X44">
        <v>1.7081407612518986</v>
      </c>
      <c r="Y44"/>
    </row>
    <row r="45" spans="1:25" x14ac:dyDescent="0.3">
      <c r="B45" s="2" t="s">
        <v>21</v>
      </c>
      <c r="C45" s="13">
        <v>1379020.0489000001</v>
      </c>
      <c r="D45" s="13">
        <v>421645.33210599999</v>
      </c>
      <c r="E45" s="13">
        <f t="shared" si="0"/>
        <v>30.575721683113521</v>
      </c>
      <c r="O45" s="20" t="s">
        <v>89</v>
      </c>
      <c r="P45" s="20">
        <v>3.9244350173970538E-3</v>
      </c>
      <c r="Q45" s="20"/>
      <c r="S45" s="20" t="s">
        <v>89</v>
      </c>
      <c r="T45" s="20">
        <v>9.4880051384116213E-5</v>
      </c>
      <c r="U45" s="20"/>
      <c r="W45" s="20" t="s">
        <v>89</v>
      </c>
      <c r="X45" s="20">
        <v>0.51945622401644975</v>
      </c>
      <c r="Y45" s="20"/>
    </row>
    <row r="46" spans="1:25" ht="17.25" thickBot="1" x14ac:dyDescent="0.35">
      <c r="B46" s="2" t="s">
        <v>21</v>
      </c>
      <c r="C46" s="13">
        <v>1379020.0489000001</v>
      </c>
      <c r="D46" s="13">
        <v>509941.36572599999</v>
      </c>
      <c r="E46" s="13">
        <f t="shared" si="0"/>
        <v>36.978531685073314</v>
      </c>
      <c r="O46" s="17" t="s">
        <v>90</v>
      </c>
      <c r="P46" s="17">
        <v>2.0930240544083096</v>
      </c>
      <c r="Q46" s="17"/>
      <c r="S46" s="17" t="s">
        <v>90</v>
      </c>
      <c r="T46" s="17">
        <v>2.0738730679040258</v>
      </c>
      <c r="U46" s="17"/>
      <c r="W46" s="17" t="s">
        <v>90</v>
      </c>
      <c r="X46" s="17">
        <v>2.0595385527532977</v>
      </c>
      <c r="Y46" s="17"/>
    </row>
    <row r="47" spans="1:25" x14ac:dyDescent="0.3">
      <c r="B47" s="2" t="s">
        <v>21</v>
      </c>
      <c r="C47" s="13">
        <v>1379020.0489000001</v>
      </c>
      <c r="D47" s="13">
        <v>324665.916631</v>
      </c>
      <c r="E47" s="13">
        <f t="shared" si="0"/>
        <v>23.543233971832066</v>
      </c>
    </row>
    <row r="48" spans="1:25" x14ac:dyDescent="0.3">
      <c r="B48" s="2" t="s">
        <v>22</v>
      </c>
      <c r="C48" s="13">
        <v>1379020.0489000001</v>
      </c>
      <c r="D48" s="13">
        <v>423606.20990999998</v>
      </c>
      <c r="E48" s="13">
        <f t="shared" si="0"/>
        <v>30.717915250608357</v>
      </c>
      <c r="G48" s="24" t="s">
        <v>41</v>
      </c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</row>
    <row r="49" spans="1:20" ht="17.25" thickBot="1" x14ac:dyDescent="0.35">
      <c r="B49" s="2" t="s">
        <v>22</v>
      </c>
      <c r="C49" s="13">
        <v>1379020.0489000001</v>
      </c>
      <c r="D49" s="13">
        <v>402337.13093500002</v>
      </c>
      <c r="E49" s="13">
        <f t="shared" si="0"/>
        <v>29.175582418539271</v>
      </c>
      <c r="G49" s="25" t="s">
        <v>102</v>
      </c>
      <c r="H49" s="25"/>
      <c r="I49" s="25"/>
      <c r="J49" s="25"/>
      <c r="L49" s="8" t="s">
        <v>64</v>
      </c>
      <c r="M49" s="8"/>
      <c r="N49" s="8"/>
      <c r="O49" s="8"/>
      <c r="P49" s="8"/>
      <c r="Q49" s="8"/>
      <c r="R49" s="8"/>
      <c r="S49" s="8"/>
      <c r="T49" s="8"/>
    </row>
    <row r="50" spans="1:20" ht="17.25" thickBot="1" x14ac:dyDescent="0.35">
      <c r="A50" s="5"/>
      <c r="B50" s="5" t="s">
        <v>22</v>
      </c>
      <c r="C50" s="15">
        <v>1379020.0489000001</v>
      </c>
      <c r="D50" s="15">
        <v>369942.74783100002</v>
      </c>
      <c r="E50" s="15">
        <f t="shared" si="0"/>
        <v>26.826495243930026</v>
      </c>
      <c r="G50" s="3" t="s">
        <v>4</v>
      </c>
      <c r="H50" s="3" t="s">
        <v>39</v>
      </c>
      <c r="I50" s="3" t="s">
        <v>23</v>
      </c>
      <c r="J50" s="3" t="s">
        <v>8</v>
      </c>
      <c r="L50" s="3" t="s">
        <v>65</v>
      </c>
      <c r="M50" s="3" t="s">
        <v>66</v>
      </c>
      <c r="N50" s="3" t="s">
        <v>67</v>
      </c>
      <c r="O50" s="8"/>
      <c r="P50" s="8"/>
      <c r="Q50" s="8"/>
      <c r="R50" s="8"/>
      <c r="S50" s="8"/>
      <c r="T50" s="8"/>
    </row>
    <row r="51" spans="1:20" ht="17.25" thickBot="1" x14ac:dyDescent="0.35">
      <c r="A51" s="2" t="s">
        <v>23</v>
      </c>
      <c r="B51" s="2" t="s">
        <v>24</v>
      </c>
      <c r="C51" s="13">
        <v>1379020.0489000001</v>
      </c>
      <c r="D51" s="13">
        <v>307458.02332600002</v>
      </c>
      <c r="E51" s="13">
        <f t="shared" si="0"/>
        <v>22.295399082214171</v>
      </c>
      <c r="G51" s="13">
        <f>E3</f>
        <v>17.174353696229279</v>
      </c>
      <c r="H51" s="13">
        <f>E36</f>
        <v>28.522957459447561</v>
      </c>
      <c r="I51" s="13">
        <f>E51</f>
        <v>22.295399082214171</v>
      </c>
      <c r="J51" s="13">
        <f>E12</f>
        <v>16.434115669512948</v>
      </c>
      <c r="L51" s="11">
        <f>L80</f>
        <v>9.8290983798987085E-6</v>
      </c>
      <c r="M51" s="11" t="s">
        <v>68</v>
      </c>
      <c r="N51" s="11" t="s">
        <v>69</v>
      </c>
      <c r="O51" s="1"/>
      <c r="P51" s="1"/>
      <c r="Q51" s="1"/>
      <c r="R51" s="1"/>
      <c r="S51" s="1"/>
      <c r="T51" s="1"/>
    </row>
    <row r="52" spans="1:20" x14ac:dyDescent="0.3">
      <c r="B52" s="2" t="s">
        <v>24</v>
      </c>
      <c r="C52" s="13">
        <v>1379020.0489000001</v>
      </c>
      <c r="D52" s="13">
        <v>300802.57052499999</v>
      </c>
      <c r="E52" s="13">
        <f t="shared" si="0"/>
        <v>21.812777179341268</v>
      </c>
      <c r="G52" s="13">
        <f t="shared" ref="G52:G59" si="4">E4</f>
        <v>15.760002427039405</v>
      </c>
      <c r="H52" s="13">
        <f t="shared" ref="H52:H65" si="5">E37</f>
        <v>31.831362233938876</v>
      </c>
      <c r="I52" s="13">
        <f t="shared" ref="I52:I65" si="6">E52</f>
        <v>21.812777179341268</v>
      </c>
      <c r="J52" s="13">
        <f t="shared" ref="J52:J62" si="7">E13</f>
        <v>22.202533978112058</v>
      </c>
    </row>
    <row r="53" spans="1:20" ht="17.25" thickBot="1" x14ac:dyDescent="0.35">
      <c r="B53" s="2" t="s">
        <v>24</v>
      </c>
      <c r="C53" s="13">
        <v>1379020.0489000001</v>
      </c>
      <c r="D53" s="13">
        <v>366069.37787299999</v>
      </c>
      <c r="E53" s="13">
        <f t="shared" si="0"/>
        <v>26.545616807021901</v>
      </c>
      <c r="G53" s="13">
        <f t="shared" si="4"/>
        <v>19.605408636564743</v>
      </c>
      <c r="H53" s="13">
        <f t="shared" si="5"/>
        <v>27.580214925184183</v>
      </c>
      <c r="I53" s="13">
        <f t="shared" si="6"/>
        <v>26.545616807021901</v>
      </c>
      <c r="J53" s="13">
        <f t="shared" si="7"/>
        <v>23.792506382102101</v>
      </c>
      <c r="L53" s="10" t="s">
        <v>70</v>
      </c>
    </row>
    <row r="54" spans="1:20" x14ac:dyDescent="0.3">
      <c r="B54" s="2" t="s">
        <v>25</v>
      </c>
      <c r="C54" s="13">
        <v>1379020.0489000001</v>
      </c>
      <c r="D54" s="13">
        <v>342957.980882</v>
      </c>
      <c r="E54" s="13">
        <f t="shared" si="0"/>
        <v>24.869687801534614</v>
      </c>
      <c r="G54" s="13">
        <f t="shared" si="4"/>
        <v>23.250305623457276</v>
      </c>
      <c r="H54" s="13">
        <f t="shared" si="5"/>
        <v>27.426872072795138</v>
      </c>
      <c r="I54" s="13">
        <f t="shared" si="6"/>
        <v>24.869687801534614</v>
      </c>
      <c r="J54" s="13">
        <f t="shared" si="7"/>
        <v>20.590313983142845</v>
      </c>
      <c r="L54" s="26" t="s">
        <v>92</v>
      </c>
      <c r="M54" s="26"/>
      <c r="N54" s="26"/>
      <c r="O54" s="26" t="s">
        <v>93</v>
      </c>
      <c r="P54" s="26"/>
      <c r="Q54" s="26"/>
      <c r="R54" s="26" t="s">
        <v>94</v>
      </c>
      <c r="S54" s="26"/>
      <c r="T54" s="26"/>
    </row>
    <row r="55" spans="1:20" ht="17.25" thickBot="1" x14ac:dyDescent="0.35">
      <c r="B55" s="2" t="s">
        <v>25</v>
      </c>
      <c r="C55" s="13">
        <v>1379020.0489000001</v>
      </c>
      <c r="D55" s="13">
        <v>359924.10614500003</v>
      </c>
      <c r="E55" s="13">
        <f t="shared" si="0"/>
        <v>26.099990818269823</v>
      </c>
      <c r="G55" s="13">
        <f t="shared" si="4"/>
        <v>24.710331871158338</v>
      </c>
      <c r="H55" s="13">
        <f t="shared" si="5"/>
        <v>26.970852638703789</v>
      </c>
      <c r="I55" s="13">
        <f t="shared" si="6"/>
        <v>26.099990818269823</v>
      </c>
      <c r="J55" s="13">
        <f t="shared" si="7"/>
        <v>17.321940619176736</v>
      </c>
      <c r="L55" s="9" t="s">
        <v>65</v>
      </c>
      <c r="M55" s="9" t="s">
        <v>73</v>
      </c>
      <c r="N55" s="9" t="s">
        <v>67</v>
      </c>
      <c r="O55" s="9" t="s">
        <v>65</v>
      </c>
      <c r="P55" s="9" t="s">
        <v>73</v>
      </c>
      <c r="Q55" s="9" t="s">
        <v>67</v>
      </c>
      <c r="R55" s="9" t="s">
        <v>65</v>
      </c>
      <c r="S55" s="9" t="s">
        <v>73</v>
      </c>
      <c r="T55" s="9" t="s">
        <v>67</v>
      </c>
    </row>
    <row r="56" spans="1:20" ht="17.25" thickBot="1" x14ac:dyDescent="0.35">
      <c r="B56" s="2" t="s">
        <v>25</v>
      </c>
      <c r="C56" s="13">
        <v>1379020.0489000001</v>
      </c>
      <c r="D56" s="13">
        <v>433252.47936100001</v>
      </c>
      <c r="E56" s="13">
        <f t="shared" si="0"/>
        <v>31.417417006126314</v>
      </c>
      <c r="G56" s="13">
        <f t="shared" si="4"/>
        <v>17.102442291112943</v>
      </c>
      <c r="H56" s="13">
        <f t="shared" si="5"/>
        <v>22.51259746605124</v>
      </c>
      <c r="I56" s="13">
        <f t="shared" si="6"/>
        <v>31.417417006126314</v>
      </c>
      <c r="J56" s="13">
        <f t="shared" si="7"/>
        <v>16.436699985602363</v>
      </c>
      <c r="L56" s="12">
        <f>P91</f>
        <v>9.4880051384116213E-5</v>
      </c>
      <c r="M56" s="12" t="s">
        <v>68</v>
      </c>
      <c r="N56" s="12" t="s">
        <v>69</v>
      </c>
      <c r="O56" s="12">
        <f>T90</f>
        <v>4.9270155530941869E-4</v>
      </c>
      <c r="P56" s="12" t="s">
        <v>68</v>
      </c>
      <c r="Q56" s="12" t="s">
        <v>69</v>
      </c>
      <c r="R56" s="12">
        <f>X91</f>
        <v>0.69287413787862151</v>
      </c>
      <c r="S56" s="12" t="s">
        <v>74</v>
      </c>
      <c r="T56" s="12" t="s">
        <v>75</v>
      </c>
    </row>
    <row r="57" spans="1:20" x14ac:dyDescent="0.3">
      <c r="B57" s="2" t="s">
        <v>26</v>
      </c>
      <c r="C57" s="13">
        <v>1379020.0489000001</v>
      </c>
      <c r="D57" s="13">
        <v>405261.74281600001</v>
      </c>
      <c r="E57" s="13">
        <f t="shared" si="0"/>
        <v>29.387661415021793</v>
      </c>
      <c r="G57" s="13">
        <f t="shared" si="4"/>
        <v>24.769434057210681</v>
      </c>
      <c r="H57" s="13">
        <f t="shared" si="5"/>
        <v>31.330059352989874</v>
      </c>
      <c r="I57" s="13">
        <f t="shared" si="6"/>
        <v>29.387661415021793</v>
      </c>
      <c r="J57" s="13">
        <f t="shared" si="7"/>
        <v>14.068455163269961</v>
      </c>
    </row>
    <row r="58" spans="1:20" ht="17.25" thickBot="1" x14ac:dyDescent="0.35">
      <c r="B58" s="2" t="s">
        <v>26</v>
      </c>
      <c r="C58" s="13">
        <v>1379020.0489000001</v>
      </c>
      <c r="D58" s="13">
        <v>439052.989879</v>
      </c>
      <c r="E58" s="13">
        <f t="shared" si="0"/>
        <v>31.838042545445113</v>
      </c>
      <c r="G58" s="13">
        <f t="shared" si="4"/>
        <v>26.889921616570341</v>
      </c>
      <c r="H58" s="13">
        <f t="shared" si="5"/>
        <v>38.907587553493755</v>
      </c>
      <c r="I58" s="13">
        <f t="shared" si="6"/>
        <v>31.838042545445113</v>
      </c>
      <c r="J58" s="13">
        <f t="shared" si="7"/>
        <v>13.149843143226835</v>
      </c>
    </row>
    <row r="59" spans="1:20" x14ac:dyDescent="0.3">
      <c r="B59" s="2" t="s">
        <v>26</v>
      </c>
      <c r="C59" s="13">
        <v>1379020.0489000001</v>
      </c>
      <c r="D59" s="13">
        <v>526451.11877599999</v>
      </c>
      <c r="E59" s="13">
        <f t="shared" si="0"/>
        <v>38.175740751262687</v>
      </c>
      <c r="G59" s="13">
        <f t="shared" si="4"/>
        <v>21.180717855624209</v>
      </c>
      <c r="H59" s="13">
        <f t="shared" si="5"/>
        <v>33.320238181854037</v>
      </c>
      <c r="I59" s="13">
        <f t="shared" si="6"/>
        <v>38.175740751262687</v>
      </c>
      <c r="J59" s="13">
        <f t="shared" si="7"/>
        <v>17.721947810326718</v>
      </c>
      <c r="L59" s="26" t="s">
        <v>95</v>
      </c>
      <c r="M59" s="26"/>
      <c r="N59" s="26"/>
      <c r="O59" s="26" t="s">
        <v>96</v>
      </c>
      <c r="P59" s="26"/>
      <c r="Q59" s="26"/>
      <c r="R59" s="26" t="s">
        <v>97</v>
      </c>
      <c r="S59" s="26"/>
      <c r="T59" s="26"/>
    </row>
    <row r="60" spans="1:20" ht="17.25" thickBot="1" x14ac:dyDescent="0.35">
      <c r="B60" s="2" t="s">
        <v>27</v>
      </c>
      <c r="C60" s="13">
        <v>1379020.0489000001</v>
      </c>
      <c r="D60" s="13">
        <v>634214.95089099999</v>
      </c>
      <c r="E60" s="13">
        <f t="shared" si="0"/>
        <v>45.990263259543823</v>
      </c>
      <c r="G60" s="13"/>
      <c r="H60" s="13">
        <f t="shared" si="5"/>
        <v>30.575721683113521</v>
      </c>
      <c r="I60" s="13">
        <f t="shared" si="6"/>
        <v>45.990263259543823</v>
      </c>
      <c r="J60" s="13">
        <f t="shared" si="7"/>
        <v>32.287996188682527</v>
      </c>
      <c r="L60" s="9" t="s">
        <v>65</v>
      </c>
      <c r="M60" s="9" t="s">
        <v>73</v>
      </c>
      <c r="N60" s="9" t="s">
        <v>67</v>
      </c>
      <c r="O60" s="9" t="s">
        <v>65</v>
      </c>
      <c r="P60" s="9" t="s">
        <v>73</v>
      </c>
      <c r="Q60" s="9" t="s">
        <v>67</v>
      </c>
      <c r="R60" s="9" t="s">
        <v>65</v>
      </c>
      <c r="S60" s="9" t="s">
        <v>73</v>
      </c>
      <c r="T60" s="9" t="s">
        <v>67</v>
      </c>
    </row>
    <row r="61" spans="1:20" ht="17.25" thickBot="1" x14ac:dyDescent="0.35">
      <c r="B61" s="2" t="s">
        <v>27</v>
      </c>
      <c r="C61" s="13">
        <v>1379020.0489000001</v>
      </c>
      <c r="D61" s="13">
        <v>641801.64633200003</v>
      </c>
      <c r="E61" s="13">
        <f t="shared" si="0"/>
        <v>46.540414466341126</v>
      </c>
      <c r="G61" s="13"/>
      <c r="H61" s="13">
        <f t="shared" si="5"/>
        <v>36.978531685073314</v>
      </c>
      <c r="I61" s="13">
        <f t="shared" si="6"/>
        <v>46.540414466341126</v>
      </c>
      <c r="J61" s="13">
        <f t="shared" si="7"/>
        <v>28.888777775767405</v>
      </c>
      <c r="L61" s="12">
        <f>P117</f>
        <v>0.55640836353846235</v>
      </c>
      <c r="M61" s="12" t="s">
        <v>74</v>
      </c>
      <c r="N61" s="12" t="s">
        <v>75</v>
      </c>
      <c r="O61" s="12">
        <f>T118</f>
        <v>5.8806436842740738E-5</v>
      </c>
      <c r="P61" s="12" t="s">
        <v>68</v>
      </c>
      <c r="Q61" s="12" t="s">
        <v>69</v>
      </c>
      <c r="R61" s="12">
        <f>X118</f>
        <v>5.384230882757513E-4</v>
      </c>
      <c r="S61" s="12" t="s">
        <v>68</v>
      </c>
      <c r="T61" s="12" t="s">
        <v>69</v>
      </c>
    </row>
    <row r="62" spans="1:20" x14ac:dyDescent="0.3">
      <c r="B62" s="2" t="s">
        <v>27</v>
      </c>
      <c r="C62" s="13">
        <v>1379020.0489000001</v>
      </c>
      <c r="D62" s="13">
        <v>532903.96398899995</v>
      </c>
      <c r="E62" s="13">
        <f t="shared" si="0"/>
        <v>38.643670511830507</v>
      </c>
      <c r="G62" s="13"/>
      <c r="H62" s="13">
        <f t="shared" si="5"/>
        <v>23.543233971832066</v>
      </c>
      <c r="I62" s="13">
        <f t="shared" si="6"/>
        <v>38.643670511830507</v>
      </c>
      <c r="J62" s="13">
        <f t="shared" si="7"/>
        <v>20.192329300296656</v>
      </c>
    </row>
    <row r="63" spans="1:20" x14ac:dyDescent="0.3">
      <c r="B63" s="2" t="s">
        <v>28</v>
      </c>
      <c r="C63" s="13">
        <v>1379020.0489000001</v>
      </c>
      <c r="D63" s="13">
        <v>320137.83992200001</v>
      </c>
      <c r="E63" s="13">
        <f t="shared" si="0"/>
        <v>23.214879303412861</v>
      </c>
      <c r="G63" s="13"/>
      <c r="H63" s="13">
        <f>E48</f>
        <v>30.717915250608357</v>
      </c>
      <c r="I63" s="13">
        <f t="shared" si="6"/>
        <v>23.214879303412861</v>
      </c>
      <c r="J63" s="13"/>
    </row>
    <row r="64" spans="1:20" x14ac:dyDescent="0.3">
      <c r="B64" s="2" t="s">
        <v>28</v>
      </c>
      <c r="C64" s="13">
        <v>1379020.0489000001</v>
      </c>
      <c r="D64" s="13">
        <v>393133.12091599999</v>
      </c>
      <c r="E64" s="13">
        <f t="shared" si="0"/>
        <v>28.508151221556904</v>
      </c>
      <c r="G64" s="13"/>
      <c r="H64" s="13">
        <f t="shared" si="5"/>
        <v>29.175582418539271</v>
      </c>
      <c r="I64" s="13">
        <f t="shared" si="6"/>
        <v>28.508151221556904</v>
      </c>
      <c r="J64" s="13"/>
    </row>
    <row r="65" spans="1:25" ht="17.25" thickBot="1" x14ac:dyDescent="0.35">
      <c r="A65" s="6"/>
      <c r="B65" s="6" t="s">
        <v>28</v>
      </c>
      <c r="C65" s="16">
        <v>1379020.0489000001</v>
      </c>
      <c r="D65" s="16">
        <v>441059.577597</v>
      </c>
      <c r="E65" s="16">
        <f t="shared" si="0"/>
        <v>31.983550779324709</v>
      </c>
      <c r="G65" s="16"/>
      <c r="H65" s="16">
        <f t="shared" si="5"/>
        <v>26.826495243930026</v>
      </c>
      <c r="I65" s="16">
        <f t="shared" si="6"/>
        <v>31.983550779324709</v>
      </c>
      <c r="J65" s="16"/>
    </row>
    <row r="67" spans="1:25" x14ac:dyDescent="0.3">
      <c r="A67" s="23" t="s">
        <v>29</v>
      </c>
      <c r="B67" s="23"/>
      <c r="C67" s="23"/>
      <c r="D67" s="23"/>
      <c r="E67" s="23"/>
      <c r="G67" s="22" t="s">
        <v>98</v>
      </c>
      <c r="H67" s="22"/>
      <c r="I67" s="22"/>
      <c r="J67" s="22"/>
      <c r="K67" s="22"/>
      <c r="L67" s="22"/>
      <c r="M67" s="22"/>
      <c r="O67" s="22" t="s">
        <v>92</v>
      </c>
      <c r="P67" s="22"/>
      <c r="Q67" s="22"/>
      <c r="S67" s="22" t="s">
        <v>93</v>
      </c>
      <c r="T67" s="22"/>
      <c r="U67" s="22"/>
      <c r="W67" s="22" t="s">
        <v>94</v>
      </c>
      <c r="X67" s="22"/>
      <c r="Y67" s="22"/>
    </row>
    <row r="68" spans="1:25" x14ac:dyDescent="0.3">
      <c r="A68" s="24" t="s">
        <v>30</v>
      </c>
      <c r="B68" s="24"/>
      <c r="C68" s="24"/>
      <c r="D68" s="24"/>
      <c r="E68" s="24"/>
      <c r="G68" s="25" t="s">
        <v>44</v>
      </c>
      <c r="H68" s="25"/>
      <c r="I68" s="25"/>
      <c r="J68" s="25"/>
      <c r="K68" s="25"/>
      <c r="L68" s="25"/>
      <c r="M68" s="25"/>
      <c r="O68" s="25" t="s">
        <v>76</v>
      </c>
      <c r="P68" s="25"/>
      <c r="Q68" s="25"/>
      <c r="S68" s="25" t="s">
        <v>76</v>
      </c>
      <c r="T68" s="25"/>
      <c r="U68" s="25"/>
      <c r="W68" s="25" t="s">
        <v>76</v>
      </c>
      <c r="X68" s="25"/>
      <c r="Y68" s="25"/>
    </row>
    <row r="69" spans="1:25" ht="17.25" thickBot="1" x14ac:dyDescent="0.35">
      <c r="A69" s="1" t="s">
        <v>1</v>
      </c>
      <c r="B69" s="1" t="s">
        <v>33</v>
      </c>
      <c r="C69" s="1" t="s">
        <v>34</v>
      </c>
      <c r="D69" s="1" t="s">
        <v>35</v>
      </c>
      <c r="E69" s="1" t="s">
        <v>36</v>
      </c>
      <c r="G69"/>
      <c r="H69"/>
      <c r="I69"/>
      <c r="J69"/>
      <c r="K69"/>
      <c r="L69"/>
      <c r="M69"/>
      <c r="O69"/>
      <c r="P69"/>
      <c r="Q69"/>
      <c r="S69"/>
      <c r="T69"/>
      <c r="U69"/>
      <c r="W69"/>
      <c r="X69"/>
      <c r="Y69"/>
    </row>
    <row r="70" spans="1:25" ht="17.25" thickBot="1" x14ac:dyDescent="0.35">
      <c r="A70" s="2" t="s">
        <v>4</v>
      </c>
      <c r="B70" s="7">
        <f>AVERAGE(E3:E11)</f>
        <v>21.160324230551915</v>
      </c>
      <c r="C70" s="7">
        <f>STDEV(E3:E11)</f>
        <v>3.9805865983951056</v>
      </c>
      <c r="D70" s="7">
        <f>B70/$B$70</f>
        <v>1</v>
      </c>
      <c r="E70" s="7">
        <f>(D70-1)*100</f>
        <v>0</v>
      </c>
      <c r="G70" t="s">
        <v>45</v>
      </c>
      <c r="H70"/>
      <c r="I70"/>
      <c r="J70"/>
      <c r="K70"/>
      <c r="L70"/>
      <c r="M70"/>
      <c r="O70" s="18"/>
      <c r="P70" s="18" t="s">
        <v>77</v>
      </c>
      <c r="Q70" s="18" t="s">
        <v>78</v>
      </c>
      <c r="S70" s="18"/>
      <c r="T70" s="18" t="s">
        <v>77</v>
      </c>
      <c r="U70" s="18" t="s">
        <v>78</v>
      </c>
      <c r="W70" s="18"/>
      <c r="X70" s="18" t="s">
        <v>77</v>
      </c>
      <c r="Y70" s="18" t="s">
        <v>78</v>
      </c>
    </row>
    <row r="71" spans="1:25" x14ac:dyDescent="0.3">
      <c r="A71" s="2" t="s">
        <v>31</v>
      </c>
      <c r="B71" s="7">
        <f>AVERAGE(E24:E35)</f>
        <v>28.472763742578195</v>
      </c>
      <c r="C71" s="7">
        <f>STDEV(E24:E35)</f>
        <v>5.7082254767345058</v>
      </c>
      <c r="D71" s="7">
        <f t="shared" ref="D71:D72" si="8">B71/$B$70</f>
        <v>1.3455731316946629</v>
      </c>
      <c r="E71" s="7">
        <f t="shared" ref="E71:E72" si="9">(D71-1)*100</f>
        <v>34.557313169466283</v>
      </c>
      <c r="G71" s="18" t="s">
        <v>46</v>
      </c>
      <c r="H71" s="18" t="s">
        <v>3</v>
      </c>
      <c r="I71" s="18" t="s">
        <v>47</v>
      </c>
      <c r="J71" s="18" t="s">
        <v>48</v>
      </c>
      <c r="K71" s="18" t="s">
        <v>49</v>
      </c>
      <c r="L71"/>
      <c r="M71"/>
      <c r="O71" t="s">
        <v>79</v>
      </c>
      <c r="P71">
        <v>21.160324230551915</v>
      </c>
      <c r="Q71">
        <v>29.748014809170336</v>
      </c>
      <c r="S71" t="s">
        <v>79</v>
      </c>
      <c r="T71">
        <v>21.160324230551915</v>
      </c>
      <c r="U71">
        <v>31.154884196549848</v>
      </c>
      <c r="W71" t="s">
        <v>79</v>
      </c>
      <c r="X71">
        <v>21.160324230551915</v>
      </c>
      <c r="Y71">
        <v>20.25728833326826</v>
      </c>
    </row>
    <row r="72" spans="1:25" x14ac:dyDescent="0.3">
      <c r="A72" s="2" t="s">
        <v>32</v>
      </c>
      <c r="B72" s="7">
        <f>AVERAGE(E36:E50)</f>
        <v>29.748014809170336</v>
      </c>
      <c r="C72" s="7">
        <f>STDEV(E36:E50)</f>
        <v>4.4434696376758671</v>
      </c>
      <c r="D72" s="7">
        <f t="shared" si="8"/>
        <v>1.4058392718869239</v>
      </c>
      <c r="E72" s="7">
        <f t="shared" si="9"/>
        <v>40.583927188692392</v>
      </c>
      <c r="G72" t="s">
        <v>50</v>
      </c>
      <c r="H72">
        <v>9</v>
      </c>
      <c r="I72">
        <v>190.44291807496722</v>
      </c>
      <c r="J72">
        <v>21.160324230551915</v>
      </c>
      <c r="K72">
        <v>15.845069667322718</v>
      </c>
      <c r="L72"/>
      <c r="M72"/>
      <c r="O72" t="s">
        <v>49</v>
      </c>
      <c r="P72">
        <v>15.845069667322718</v>
      </c>
      <c r="Q72">
        <v>19.744422420947298</v>
      </c>
      <c r="S72" t="s">
        <v>49</v>
      </c>
      <c r="T72">
        <v>15.845069667322718</v>
      </c>
      <c r="U72">
        <v>63.474146724844232</v>
      </c>
      <c r="W72" t="s">
        <v>49</v>
      </c>
      <c r="X72">
        <v>15.845069667322718</v>
      </c>
      <c r="Y72">
        <v>33.519328179448827</v>
      </c>
    </row>
    <row r="73" spans="1:25" x14ac:dyDescent="0.3">
      <c r="G73" t="s">
        <v>51</v>
      </c>
      <c r="H73">
        <v>15</v>
      </c>
      <c r="I73">
        <v>446.22022213755503</v>
      </c>
      <c r="J73">
        <v>29.748014809170336</v>
      </c>
      <c r="K73">
        <v>19.744422420947298</v>
      </c>
      <c r="L73"/>
      <c r="M73"/>
      <c r="O73" t="s">
        <v>80</v>
      </c>
      <c r="P73">
        <v>9</v>
      </c>
      <c r="Q73">
        <v>15</v>
      </c>
      <c r="S73" t="s">
        <v>80</v>
      </c>
      <c r="T73">
        <v>9</v>
      </c>
      <c r="U73">
        <v>15</v>
      </c>
      <c r="W73" t="s">
        <v>80</v>
      </c>
      <c r="X73">
        <v>9</v>
      </c>
      <c r="Y73">
        <v>12</v>
      </c>
    </row>
    <row r="74" spans="1:25" x14ac:dyDescent="0.3">
      <c r="A74" s="24" t="s">
        <v>41</v>
      </c>
      <c r="B74" s="24"/>
      <c r="C74" s="24"/>
      <c r="D74" s="24"/>
      <c r="E74" s="24"/>
      <c r="G74" t="s">
        <v>52</v>
      </c>
      <c r="H74">
        <v>15</v>
      </c>
      <c r="I74">
        <v>467.3232629482477</v>
      </c>
      <c r="J74">
        <v>31.154884196549848</v>
      </c>
      <c r="K74">
        <v>63.474146724844232</v>
      </c>
      <c r="L74"/>
      <c r="M74"/>
      <c r="O74" t="s">
        <v>56</v>
      </c>
      <c r="P74">
        <v>8</v>
      </c>
      <c r="Q74">
        <v>14</v>
      </c>
      <c r="S74" t="s">
        <v>56</v>
      </c>
      <c r="T74">
        <v>8</v>
      </c>
      <c r="U74">
        <v>14</v>
      </c>
      <c r="W74" t="s">
        <v>56</v>
      </c>
      <c r="X74">
        <v>8</v>
      </c>
      <c r="Y74">
        <v>11</v>
      </c>
    </row>
    <row r="75" spans="1:25" ht="17.25" thickBot="1" x14ac:dyDescent="0.35">
      <c r="A75" s="1" t="s">
        <v>1</v>
      </c>
      <c r="B75" s="1" t="s">
        <v>33</v>
      </c>
      <c r="C75" s="1" t="s">
        <v>34</v>
      </c>
      <c r="D75" s="1" t="s">
        <v>35</v>
      </c>
      <c r="E75" s="1" t="s">
        <v>36</v>
      </c>
      <c r="G75" s="17" t="s">
        <v>99</v>
      </c>
      <c r="H75" s="17">
        <v>12</v>
      </c>
      <c r="I75" s="17">
        <v>243.08745999921913</v>
      </c>
      <c r="J75" s="17">
        <v>20.25728833326826</v>
      </c>
      <c r="K75" s="17">
        <v>33.519328179448827</v>
      </c>
      <c r="L75"/>
      <c r="M75"/>
      <c r="O75" t="s">
        <v>58</v>
      </c>
      <c r="P75">
        <v>0.80250864418866619</v>
      </c>
      <c r="Q75"/>
      <c r="S75" t="s">
        <v>58</v>
      </c>
      <c r="T75">
        <v>0.24963029020318986</v>
      </c>
      <c r="U75"/>
      <c r="W75" t="s">
        <v>58</v>
      </c>
      <c r="X75">
        <v>0.47271441666416075</v>
      </c>
      <c r="Y75"/>
    </row>
    <row r="76" spans="1:25" x14ac:dyDescent="0.3">
      <c r="A76" s="2" t="s">
        <v>4</v>
      </c>
      <c r="B76" s="7">
        <f>AVERAGE(E3:E11)</f>
        <v>21.160324230551915</v>
      </c>
      <c r="C76" s="7">
        <f>STDEV(E3:E11)</f>
        <v>3.9805865983951056</v>
      </c>
      <c r="D76" s="7">
        <f>B76/$B$76</f>
        <v>1</v>
      </c>
      <c r="E76" s="13">
        <f>(D76-1)*100</f>
        <v>0</v>
      </c>
      <c r="G76"/>
      <c r="H76"/>
      <c r="I76"/>
      <c r="J76"/>
      <c r="K76"/>
      <c r="L76"/>
      <c r="M76"/>
      <c r="O76" s="20" t="s">
        <v>81</v>
      </c>
      <c r="P76" s="20">
        <v>0.38914985693396265</v>
      </c>
      <c r="Q76" s="20"/>
      <c r="S76" s="20" t="s">
        <v>81</v>
      </c>
      <c r="T76" s="20">
        <v>2.7345098049592176E-2</v>
      </c>
      <c r="U76" s="20"/>
      <c r="W76" s="20" t="s">
        <v>81</v>
      </c>
      <c r="X76" s="20">
        <v>0.14847535395230071</v>
      </c>
      <c r="Y76" s="20"/>
    </row>
    <row r="77" spans="1:25" ht="17.25" thickBot="1" x14ac:dyDescent="0.35">
      <c r="A77" s="2" t="s">
        <v>39</v>
      </c>
      <c r="B77" s="7">
        <f>AVERAGE(E36:E50)</f>
        <v>29.748014809170336</v>
      </c>
      <c r="C77" s="7">
        <f>STDEV(E36:E50)</f>
        <v>4.4434696376758671</v>
      </c>
      <c r="D77" s="7">
        <f t="shared" ref="D77:D79" si="10">B77/$B$76</f>
        <v>1.4058392718869239</v>
      </c>
      <c r="E77" s="13">
        <f t="shared" ref="E77:E79" si="11">(D77-1)*100</f>
        <v>40.583927188692392</v>
      </c>
      <c r="G77"/>
      <c r="H77"/>
      <c r="I77"/>
      <c r="J77"/>
      <c r="K77"/>
      <c r="L77"/>
      <c r="M77"/>
      <c r="O77" s="17" t="s">
        <v>82</v>
      </c>
      <c r="P77" s="17">
        <v>0.3088919350224848</v>
      </c>
      <c r="Q77" s="17"/>
      <c r="S77" s="17" t="s">
        <v>82</v>
      </c>
      <c r="T77" s="17">
        <v>0.3088919350224848</v>
      </c>
      <c r="U77" s="17"/>
      <c r="W77" s="17" t="s">
        <v>82</v>
      </c>
      <c r="X77" s="17">
        <v>0.30184572713785379</v>
      </c>
      <c r="Y77" s="17"/>
    </row>
    <row r="78" spans="1:25" ht="17.25" thickBot="1" x14ac:dyDescent="0.35">
      <c r="A78" s="2" t="s">
        <v>23</v>
      </c>
      <c r="B78" s="7">
        <f>AVERAGE(E51:E65)</f>
        <v>31.154884196549848</v>
      </c>
      <c r="C78" s="7">
        <f>STDEV(E51:E65)</f>
        <v>7.9670663813504294</v>
      </c>
      <c r="D78" s="7">
        <f t="shared" si="10"/>
        <v>1.4723254642557644</v>
      </c>
      <c r="E78" s="13">
        <f t="shared" si="11"/>
        <v>47.232546425576437</v>
      </c>
      <c r="G78" t="s">
        <v>53</v>
      </c>
      <c r="H78"/>
      <c r="I78"/>
      <c r="J78"/>
      <c r="K78"/>
      <c r="L78"/>
      <c r="M78"/>
    </row>
    <row r="79" spans="1:25" x14ac:dyDescent="0.3">
      <c r="A79" s="2" t="s">
        <v>8</v>
      </c>
      <c r="B79" s="7">
        <f>AVERAGE(E12:E23)</f>
        <v>20.25728833326826</v>
      </c>
      <c r="C79" s="7">
        <f>STDEV(E12:E23)</f>
        <v>5.7895879110217185</v>
      </c>
      <c r="D79" s="7">
        <f t="shared" si="10"/>
        <v>0.95732409922245787</v>
      </c>
      <c r="E79" s="13">
        <f t="shared" si="11"/>
        <v>-4.2675900777542131</v>
      </c>
      <c r="G79" s="18" t="s">
        <v>54</v>
      </c>
      <c r="H79" s="18" t="s">
        <v>55</v>
      </c>
      <c r="I79" s="18" t="s">
        <v>56</v>
      </c>
      <c r="J79" s="18" t="s">
        <v>57</v>
      </c>
      <c r="K79" s="18" t="s">
        <v>58</v>
      </c>
      <c r="L79" s="19" t="s">
        <v>59</v>
      </c>
      <c r="M79" s="18" t="s">
        <v>60</v>
      </c>
      <c r="O79" s="25" t="s">
        <v>83</v>
      </c>
      <c r="P79" s="25"/>
      <c r="Q79" s="25"/>
      <c r="S79" s="25" t="s">
        <v>91</v>
      </c>
      <c r="T79" s="25"/>
      <c r="U79" s="25"/>
      <c r="W79" s="25" t="s">
        <v>83</v>
      </c>
      <c r="X79" s="25"/>
      <c r="Y79" s="25"/>
    </row>
    <row r="80" spans="1:25" ht="17.25" thickBot="1" x14ac:dyDescent="0.35">
      <c r="G80" t="s">
        <v>61</v>
      </c>
      <c r="H80">
        <v>1207.1456984870017</v>
      </c>
      <c r="I80">
        <v>3</v>
      </c>
      <c r="J80">
        <v>402.38189949566726</v>
      </c>
      <c r="K80">
        <v>11.389082743157108</v>
      </c>
      <c r="L80" s="20">
        <v>9.8290983798987085E-6</v>
      </c>
      <c r="M80">
        <v>2.8023551760961714</v>
      </c>
      <c r="O80"/>
      <c r="P80"/>
      <c r="Q80"/>
      <c r="S80"/>
      <c r="T80"/>
      <c r="U80"/>
      <c r="W80"/>
      <c r="X80"/>
      <c r="Y80"/>
    </row>
    <row r="81" spans="7:25" x14ac:dyDescent="0.3">
      <c r="G81" t="s">
        <v>62</v>
      </c>
      <c r="H81">
        <v>1660.5331353536096</v>
      </c>
      <c r="I81">
        <v>47</v>
      </c>
      <c r="J81">
        <v>35.330492241566162</v>
      </c>
      <c r="K81"/>
      <c r="L81" s="20"/>
      <c r="M81"/>
      <c r="O81" s="18"/>
      <c r="P81" s="18" t="s">
        <v>77</v>
      </c>
      <c r="Q81" s="18" t="s">
        <v>78</v>
      </c>
      <c r="S81" s="18"/>
      <c r="T81" s="18" t="s">
        <v>77</v>
      </c>
      <c r="U81" s="18" t="s">
        <v>78</v>
      </c>
      <c r="W81" s="18"/>
      <c r="X81" s="18" t="s">
        <v>77</v>
      </c>
      <c r="Y81" s="18" t="s">
        <v>78</v>
      </c>
    </row>
    <row r="82" spans="7:25" x14ac:dyDescent="0.3">
      <c r="G82"/>
      <c r="H82"/>
      <c r="I82"/>
      <c r="J82"/>
      <c r="K82"/>
      <c r="L82" s="20"/>
      <c r="M82"/>
      <c r="O82" t="s">
        <v>79</v>
      </c>
      <c r="P82">
        <v>21.160324230551915</v>
      </c>
      <c r="Q82">
        <v>29.748014809170336</v>
      </c>
      <c r="S82" t="s">
        <v>79</v>
      </c>
      <c r="T82">
        <v>21.160324230551915</v>
      </c>
      <c r="U82">
        <v>31.154884196549848</v>
      </c>
      <c r="W82" t="s">
        <v>79</v>
      </c>
      <c r="X82">
        <v>21.160324230551915</v>
      </c>
      <c r="Y82">
        <v>20.25728833326826</v>
      </c>
    </row>
    <row r="83" spans="7:25" ht="17.25" thickBot="1" x14ac:dyDescent="0.35">
      <c r="G83" s="17" t="s">
        <v>63</v>
      </c>
      <c r="H83" s="17">
        <v>2867.6788338406113</v>
      </c>
      <c r="I83" s="17">
        <v>50</v>
      </c>
      <c r="J83" s="17"/>
      <c r="K83" s="17"/>
      <c r="L83" s="21"/>
      <c r="M83" s="17"/>
      <c r="O83" t="s">
        <v>49</v>
      </c>
      <c r="P83">
        <v>15.845069667322718</v>
      </c>
      <c r="Q83">
        <v>19.744422420947298</v>
      </c>
      <c r="S83" t="s">
        <v>49</v>
      </c>
      <c r="T83">
        <v>15.845069667322718</v>
      </c>
      <c r="U83">
        <v>63.474146724844232</v>
      </c>
      <c r="W83" t="s">
        <v>49</v>
      </c>
      <c r="X83">
        <v>15.845069667322718</v>
      </c>
      <c r="Y83">
        <v>33.519328179448827</v>
      </c>
    </row>
    <row r="84" spans="7:25" x14ac:dyDescent="0.3">
      <c r="O84" t="s">
        <v>80</v>
      </c>
      <c r="P84">
        <v>9</v>
      </c>
      <c r="Q84">
        <v>15</v>
      </c>
      <c r="S84" t="s">
        <v>80</v>
      </c>
      <c r="T84">
        <v>9</v>
      </c>
      <c r="U84">
        <v>15</v>
      </c>
      <c r="W84" t="s">
        <v>80</v>
      </c>
      <c r="X84">
        <v>9</v>
      </c>
      <c r="Y84">
        <v>12</v>
      </c>
    </row>
    <row r="85" spans="7:25" x14ac:dyDescent="0.3">
      <c r="O85" t="s">
        <v>84</v>
      </c>
      <c r="P85">
        <v>18.326475965083816</v>
      </c>
      <c r="Q85"/>
      <c r="S85" t="s">
        <v>85</v>
      </c>
      <c r="T85">
        <v>0</v>
      </c>
      <c r="U85"/>
      <c r="W85" t="s">
        <v>84</v>
      </c>
      <c r="X85">
        <v>26.07753512171152</v>
      </c>
      <c r="Y85"/>
    </row>
    <row r="86" spans="7:25" x14ac:dyDescent="0.3">
      <c r="O86" t="s">
        <v>85</v>
      </c>
      <c r="P86">
        <v>0</v>
      </c>
      <c r="Q86"/>
      <c r="S86" t="s">
        <v>56</v>
      </c>
      <c r="T86">
        <v>22</v>
      </c>
      <c r="U86"/>
      <c r="W86" t="s">
        <v>85</v>
      </c>
      <c r="X86">
        <v>0</v>
      </c>
      <c r="Y86"/>
    </row>
    <row r="87" spans="7:25" x14ac:dyDescent="0.3">
      <c r="O87" t="s">
        <v>56</v>
      </c>
      <c r="P87">
        <v>22</v>
      </c>
      <c r="Q87"/>
      <c r="S87" t="s">
        <v>86</v>
      </c>
      <c r="T87">
        <v>-4.0829259510104112</v>
      </c>
      <c r="U87"/>
      <c r="W87" t="s">
        <v>56</v>
      </c>
      <c r="X87">
        <v>19</v>
      </c>
      <c r="Y87"/>
    </row>
    <row r="88" spans="7:25" x14ac:dyDescent="0.3">
      <c r="O88" t="s">
        <v>86</v>
      </c>
      <c r="P88">
        <v>-4.7577122347020291</v>
      </c>
      <c r="Q88"/>
      <c r="S88" t="s">
        <v>87</v>
      </c>
      <c r="T88">
        <v>2.4635077765470934E-4</v>
      </c>
      <c r="U88"/>
      <c r="W88" t="s">
        <v>86</v>
      </c>
      <c r="X88">
        <v>0.40102733436933857</v>
      </c>
      <c r="Y88"/>
    </row>
    <row r="89" spans="7:25" x14ac:dyDescent="0.3">
      <c r="O89" t="s">
        <v>87</v>
      </c>
      <c r="P89">
        <v>4.7440025692058107E-5</v>
      </c>
      <c r="Q89"/>
      <c r="S89" t="s">
        <v>88</v>
      </c>
      <c r="T89">
        <v>1.7171443743802424</v>
      </c>
      <c r="U89"/>
      <c r="W89" t="s">
        <v>87</v>
      </c>
      <c r="X89">
        <v>0.34643706893931075</v>
      </c>
      <c r="Y89"/>
    </row>
    <row r="90" spans="7:25" x14ac:dyDescent="0.3">
      <c r="O90" t="s">
        <v>88</v>
      </c>
      <c r="P90">
        <v>1.7171443743802424</v>
      </c>
      <c r="Q90"/>
      <c r="S90" s="20" t="s">
        <v>89</v>
      </c>
      <c r="T90" s="20">
        <v>4.9270155530941869E-4</v>
      </c>
      <c r="U90" s="20"/>
      <c r="W90" t="s">
        <v>88</v>
      </c>
      <c r="X90">
        <v>1.7291328115213698</v>
      </c>
      <c r="Y90"/>
    </row>
    <row r="91" spans="7:25" ht="17.25" thickBot="1" x14ac:dyDescent="0.35">
      <c r="O91" s="20" t="s">
        <v>89</v>
      </c>
      <c r="P91" s="20">
        <v>9.4880051384116213E-5</v>
      </c>
      <c r="Q91" s="20"/>
      <c r="S91" s="17" t="s">
        <v>90</v>
      </c>
      <c r="T91" s="17">
        <v>2.0738730679040258</v>
      </c>
      <c r="U91" s="17"/>
      <c r="W91" s="20" t="s">
        <v>89</v>
      </c>
      <c r="X91" s="20">
        <v>0.69287413787862151</v>
      </c>
      <c r="Y91" s="20"/>
    </row>
    <row r="92" spans="7:25" ht="17.25" thickBot="1" x14ac:dyDescent="0.35">
      <c r="O92" s="17" t="s">
        <v>90</v>
      </c>
      <c r="P92" s="17">
        <v>2.0738730679040258</v>
      </c>
      <c r="Q92" s="17"/>
      <c r="W92" s="17" t="s">
        <v>90</v>
      </c>
      <c r="X92" s="17">
        <v>2.0930240544083096</v>
      </c>
      <c r="Y92" s="17"/>
    </row>
    <row r="93" spans="7:25" x14ac:dyDescent="0.3">
      <c r="W93"/>
      <c r="X93"/>
      <c r="Y93"/>
    </row>
    <row r="94" spans="7:25" x14ac:dyDescent="0.3">
      <c r="O94" s="22" t="s">
        <v>95</v>
      </c>
      <c r="P94" s="22"/>
      <c r="Q94" s="22"/>
      <c r="S94" s="22" t="s">
        <v>96</v>
      </c>
      <c r="T94" s="22"/>
      <c r="U94" s="22"/>
      <c r="W94" s="22" t="s">
        <v>97</v>
      </c>
      <c r="X94" s="22"/>
      <c r="Y94" s="22"/>
    </row>
    <row r="95" spans="7:25" x14ac:dyDescent="0.3">
      <c r="O95" s="25" t="s">
        <v>76</v>
      </c>
      <c r="P95" s="25"/>
      <c r="Q95" s="25"/>
      <c r="S95" s="25" t="s">
        <v>76</v>
      </c>
      <c r="T95" s="25"/>
      <c r="U95" s="25"/>
      <c r="W95" s="25" t="s">
        <v>76</v>
      </c>
      <c r="X95" s="25"/>
      <c r="Y95" s="25"/>
    </row>
    <row r="96" spans="7:25" ht="17.25" thickBot="1" x14ac:dyDescent="0.35">
      <c r="O96"/>
      <c r="P96"/>
      <c r="Q96"/>
      <c r="S96"/>
      <c r="T96"/>
      <c r="U96"/>
      <c r="W96"/>
      <c r="X96"/>
      <c r="Y96"/>
    </row>
    <row r="97" spans="15:25" x14ac:dyDescent="0.3">
      <c r="O97" s="18"/>
      <c r="P97" s="18" t="s">
        <v>77</v>
      </c>
      <c r="Q97" s="18" t="s">
        <v>78</v>
      </c>
      <c r="S97" s="18"/>
      <c r="T97" s="18" t="s">
        <v>77</v>
      </c>
      <c r="U97" s="18" t="s">
        <v>78</v>
      </c>
      <c r="W97" s="18"/>
      <c r="X97" s="18" t="s">
        <v>77</v>
      </c>
      <c r="Y97" s="18" t="s">
        <v>78</v>
      </c>
    </row>
    <row r="98" spans="15:25" x14ac:dyDescent="0.3">
      <c r="O98" t="s">
        <v>79</v>
      </c>
      <c r="P98">
        <v>29.748014809170336</v>
      </c>
      <c r="Q98">
        <v>31.154884196549848</v>
      </c>
      <c r="S98" t="s">
        <v>79</v>
      </c>
      <c r="T98">
        <v>29.748014809170336</v>
      </c>
      <c r="U98">
        <v>20.25728833326826</v>
      </c>
      <c r="W98" t="s">
        <v>79</v>
      </c>
      <c r="X98">
        <v>31.154884196549848</v>
      </c>
      <c r="Y98">
        <v>20.25728833326826</v>
      </c>
    </row>
    <row r="99" spans="15:25" x14ac:dyDescent="0.3">
      <c r="O99" t="s">
        <v>49</v>
      </c>
      <c r="P99">
        <v>19.744422420947298</v>
      </c>
      <c r="Q99">
        <v>63.474146724844232</v>
      </c>
      <c r="S99" t="s">
        <v>49</v>
      </c>
      <c r="T99">
        <v>19.744422420947298</v>
      </c>
      <c r="U99">
        <v>33.519328179448827</v>
      </c>
      <c r="W99" t="s">
        <v>49</v>
      </c>
      <c r="X99">
        <v>63.474146724844232</v>
      </c>
      <c r="Y99">
        <v>33.519328179448827</v>
      </c>
    </row>
    <row r="100" spans="15:25" x14ac:dyDescent="0.3">
      <c r="O100" t="s">
        <v>80</v>
      </c>
      <c r="P100">
        <v>15</v>
      </c>
      <c r="Q100">
        <v>15</v>
      </c>
      <c r="S100" t="s">
        <v>80</v>
      </c>
      <c r="T100">
        <v>15</v>
      </c>
      <c r="U100">
        <v>12</v>
      </c>
      <c r="W100" t="s">
        <v>80</v>
      </c>
      <c r="X100">
        <v>15</v>
      </c>
      <c r="Y100">
        <v>12</v>
      </c>
    </row>
    <row r="101" spans="15:25" x14ac:dyDescent="0.3">
      <c r="O101" t="s">
        <v>56</v>
      </c>
      <c r="P101">
        <v>14</v>
      </c>
      <c r="Q101">
        <v>14</v>
      </c>
      <c r="S101" t="s">
        <v>56</v>
      </c>
      <c r="T101">
        <v>14</v>
      </c>
      <c r="U101">
        <v>11</v>
      </c>
      <c r="W101" t="s">
        <v>56</v>
      </c>
      <c r="X101">
        <v>14</v>
      </c>
      <c r="Y101">
        <v>11</v>
      </c>
    </row>
    <row r="102" spans="15:25" x14ac:dyDescent="0.3">
      <c r="O102" t="s">
        <v>58</v>
      </c>
      <c r="P102">
        <v>0.31106243155245428</v>
      </c>
      <c r="Q102"/>
      <c r="S102" t="s">
        <v>58</v>
      </c>
      <c r="T102">
        <v>0.58904588765155752</v>
      </c>
      <c r="U102"/>
      <c r="W102" t="s">
        <v>58</v>
      </c>
      <c r="X102">
        <v>1.8936580824361846</v>
      </c>
      <c r="Y102"/>
    </row>
    <row r="103" spans="15:25" x14ac:dyDescent="0.3">
      <c r="O103" s="20" t="s">
        <v>81</v>
      </c>
      <c r="P103" s="20">
        <v>1.8291250322009622E-2</v>
      </c>
      <c r="Q103" s="20"/>
      <c r="S103" s="20" t="s">
        <v>81</v>
      </c>
      <c r="T103" s="20">
        <v>0.17417844899826229</v>
      </c>
      <c r="U103" s="20"/>
      <c r="W103" s="20" t="s">
        <v>81</v>
      </c>
      <c r="X103" s="20">
        <v>0.14614030588042148</v>
      </c>
      <c r="Y103" s="20"/>
    </row>
    <row r="104" spans="15:25" ht="17.25" thickBot="1" x14ac:dyDescent="0.35">
      <c r="O104" s="17" t="s">
        <v>82</v>
      </c>
      <c r="P104" s="17">
        <v>0.40262094298131063</v>
      </c>
      <c r="Q104" s="17"/>
      <c r="S104" s="17" t="s">
        <v>82</v>
      </c>
      <c r="T104" s="17">
        <v>0.3897879597791995</v>
      </c>
      <c r="U104" s="17"/>
      <c r="W104" s="17" t="s">
        <v>82</v>
      </c>
      <c r="X104" s="17">
        <v>2.7386482144734825</v>
      </c>
      <c r="Y104" s="17"/>
    </row>
    <row r="106" spans="15:25" x14ac:dyDescent="0.3">
      <c r="O106" s="25" t="s">
        <v>91</v>
      </c>
      <c r="P106" s="25"/>
      <c r="Q106" s="25"/>
      <c r="S106" s="25" t="s">
        <v>83</v>
      </c>
      <c r="T106" s="25"/>
      <c r="U106" s="25"/>
      <c r="W106" s="25" t="s">
        <v>83</v>
      </c>
      <c r="X106" s="25"/>
      <c r="Y106" s="25"/>
    </row>
    <row r="107" spans="15:25" ht="17.25" thickBot="1" x14ac:dyDescent="0.35">
      <c r="O107"/>
      <c r="P107"/>
      <c r="Q107"/>
      <c r="S107"/>
      <c r="T107"/>
      <c r="U107"/>
      <c r="W107"/>
      <c r="X107"/>
      <c r="Y107"/>
    </row>
    <row r="108" spans="15:25" x14ac:dyDescent="0.3">
      <c r="O108" s="18"/>
      <c r="P108" s="18" t="s">
        <v>77</v>
      </c>
      <c r="Q108" s="18" t="s">
        <v>78</v>
      </c>
      <c r="S108" s="18"/>
      <c r="T108" s="18" t="s">
        <v>77</v>
      </c>
      <c r="U108" s="18" t="s">
        <v>78</v>
      </c>
      <c r="W108" s="18"/>
      <c r="X108" s="18" t="s">
        <v>77</v>
      </c>
      <c r="Y108" s="18" t="s">
        <v>78</v>
      </c>
    </row>
    <row r="109" spans="15:25" x14ac:dyDescent="0.3">
      <c r="O109" t="s">
        <v>79</v>
      </c>
      <c r="P109">
        <v>29.748014809170336</v>
      </c>
      <c r="Q109">
        <v>31.154884196549848</v>
      </c>
      <c r="S109" t="s">
        <v>79</v>
      </c>
      <c r="T109">
        <v>29.748014809170336</v>
      </c>
      <c r="U109">
        <v>20.25728833326826</v>
      </c>
      <c r="W109" t="s">
        <v>79</v>
      </c>
      <c r="X109">
        <v>31.154884196549848</v>
      </c>
      <c r="Y109">
        <v>20.25728833326826</v>
      </c>
    </row>
    <row r="110" spans="15:25" x14ac:dyDescent="0.3">
      <c r="O110" t="s">
        <v>49</v>
      </c>
      <c r="P110">
        <v>19.744422420947298</v>
      </c>
      <c r="Q110">
        <v>63.474146724844232</v>
      </c>
      <c r="S110" t="s">
        <v>49</v>
      </c>
      <c r="T110">
        <v>19.744422420947298</v>
      </c>
      <c r="U110">
        <v>33.519328179448827</v>
      </c>
      <c r="W110" t="s">
        <v>49</v>
      </c>
      <c r="X110">
        <v>63.474146724844232</v>
      </c>
      <c r="Y110">
        <v>33.519328179448827</v>
      </c>
    </row>
    <row r="111" spans="15:25" x14ac:dyDescent="0.3">
      <c r="O111" t="s">
        <v>80</v>
      </c>
      <c r="P111">
        <v>15</v>
      </c>
      <c r="Q111">
        <v>15</v>
      </c>
      <c r="S111" t="s">
        <v>80</v>
      </c>
      <c r="T111">
        <v>15</v>
      </c>
      <c r="U111">
        <v>12</v>
      </c>
      <c r="W111" t="s">
        <v>80</v>
      </c>
      <c r="X111">
        <v>15</v>
      </c>
      <c r="Y111">
        <v>12</v>
      </c>
    </row>
    <row r="112" spans="15:25" x14ac:dyDescent="0.3">
      <c r="O112" t="s">
        <v>85</v>
      </c>
      <c r="P112">
        <v>0</v>
      </c>
      <c r="Q112"/>
      <c r="S112" t="s">
        <v>84</v>
      </c>
      <c r="T112">
        <v>25.805380954687973</v>
      </c>
      <c r="U112"/>
      <c r="W112" t="s">
        <v>84</v>
      </c>
      <c r="X112">
        <v>50.294026564870258</v>
      </c>
      <c r="Y112"/>
    </row>
    <row r="113" spans="15:25" x14ac:dyDescent="0.3">
      <c r="O113" t="s">
        <v>56</v>
      </c>
      <c r="P113">
        <v>22</v>
      </c>
      <c r="Q113"/>
      <c r="S113" t="s">
        <v>85</v>
      </c>
      <c r="T113">
        <v>0</v>
      </c>
      <c r="U113"/>
      <c r="W113" t="s">
        <v>85</v>
      </c>
      <c r="X113">
        <v>0</v>
      </c>
      <c r="Y113"/>
    </row>
    <row r="114" spans="15:25" x14ac:dyDescent="0.3">
      <c r="O114" t="s">
        <v>86</v>
      </c>
      <c r="P114">
        <v>-0.59729556097583469</v>
      </c>
      <c r="Q114"/>
      <c r="S114" t="s">
        <v>56</v>
      </c>
      <c r="T114">
        <v>25</v>
      </c>
      <c r="U114"/>
      <c r="W114" t="s">
        <v>56</v>
      </c>
      <c r="X114">
        <v>25</v>
      </c>
      <c r="Y114"/>
    </row>
    <row r="115" spans="15:25" x14ac:dyDescent="0.3">
      <c r="O115" t="s">
        <v>87</v>
      </c>
      <c r="P115">
        <v>0.27820418176923117</v>
      </c>
      <c r="Q115"/>
      <c r="S115" t="s">
        <v>86</v>
      </c>
      <c r="T115">
        <v>4.8239043761472962</v>
      </c>
      <c r="U115"/>
      <c r="W115" t="s">
        <v>86</v>
      </c>
      <c r="X115">
        <v>3.9675907139027453</v>
      </c>
      <c r="Y115"/>
    </row>
    <row r="116" spans="15:25" x14ac:dyDescent="0.3">
      <c r="O116" t="s">
        <v>88</v>
      </c>
      <c r="P116">
        <v>1.7171443743802424</v>
      </c>
      <c r="Q116"/>
      <c r="S116" t="s">
        <v>87</v>
      </c>
      <c r="T116">
        <v>2.9403218421370369E-5</v>
      </c>
      <c r="U116"/>
      <c r="W116" t="s">
        <v>87</v>
      </c>
      <c r="X116">
        <v>2.6921154413787565E-4</v>
      </c>
      <c r="Y116"/>
    </row>
    <row r="117" spans="15:25" x14ac:dyDescent="0.3">
      <c r="O117" s="20" t="s">
        <v>89</v>
      </c>
      <c r="P117" s="20">
        <v>0.55640836353846235</v>
      </c>
      <c r="Q117" s="20"/>
      <c r="S117" t="s">
        <v>88</v>
      </c>
      <c r="T117">
        <v>1.7081407612518986</v>
      </c>
      <c r="U117"/>
      <c r="W117" t="s">
        <v>88</v>
      </c>
      <c r="X117">
        <v>1.7081407612518986</v>
      </c>
      <c r="Y117"/>
    </row>
    <row r="118" spans="15:25" ht="17.25" thickBot="1" x14ac:dyDescent="0.35">
      <c r="O118" s="17" t="s">
        <v>90</v>
      </c>
      <c r="P118" s="17">
        <v>2.0738730679040258</v>
      </c>
      <c r="Q118" s="17"/>
      <c r="S118" s="20" t="s">
        <v>89</v>
      </c>
      <c r="T118" s="20">
        <v>5.8806436842740738E-5</v>
      </c>
      <c r="U118" s="20"/>
      <c r="W118" s="20" t="s">
        <v>89</v>
      </c>
      <c r="X118" s="20">
        <v>5.384230882757513E-4</v>
      </c>
      <c r="Y118" s="20"/>
    </row>
    <row r="119" spans="15:25" ht="17.25" thickBot="1" x14ac:dyDescent="0.35">
      <c r="S119" s="17" t="s">
        <v>90</v>
      </c>
      <c r="T119" s="17">
        <v>2.0595385527532977</v>
      </c>
      <c r="U119" s="17"/>
      <c r="W119" s="17" t="s">
        <v>90</v>
      </c>
      <c r="X119" s="17">
        <v>2.0595385527532977</v>
      </c>
      <c r="Y119" s="17"/>
    </row>
  </sheetData>
  <mergeCells count="49">
    <mergeCell ref="O95:Q95"/>
    <mergeCell ref="S95:U95"/>
    <mergeCell ref="W95:Y95"/>
    <mergeCell ref="W106:Y106"/>
    <mergeCell ref="S106:U106"/>
    <mergeCell ref="O106:Q106"/>
    <mergeCell ref="O22:Q22"/>
    <mergeCell ref="W22:Y22"/>
    <mergeCell ref="S22:U22"/>
    <mergeCell ref="O33:Q33"/>
    <mergeCell ref="S33:U33"/>
    <mergeCell ref="W33:Y33"/>
    <mergeCell ref="G67:M67"/>
    <mergeCell ref="O67:Q67"/>
    <mergeCell ref="S67:U67"/>
    <mergeCell ref="W67:Y67"/>
    <mergeCell ref="O94:Q94"/>
    <mergeCell ref="S94:U94"/>
    <mergeCell ref="W94:Y94"/>
    <mergeCell ref="G68:M68"/>
    <mergeCell ref="O68:Q68"/>
    <mergeCell ref="S68:U68"/>
    <mergeCell ref="W68:Y68"/>
    <mergeCell ref="W79:Y79"/>
    <mergeCell ref="S79:U79"/>
    <mergeCell ref="O79:Q79"/>
    <mergeCell ref="G49:J49"/>
    <mergeCell ref="L54:N54"/>
    <mergeCell ref="O54:Q54"/>
    <mergeCell ref="R54:T54"/>
    <mergeCell ref="L59:N59"/>
    <mergeCell ref="O59:Q59"/>
    <mergeCell ref="R59:T59"/>
    <mergeCell ref="W21:Y21"/>
    <mergeCell ref="A1:E1"/>
    <mergeCell ref="A67:E67"/>
    <mergeCell ref="A68:E68"/>
    <mergeCell ref="A74:E74"/>
    <mergeCell ref="G1:Y1"/>
    <mergeCell ref="G2:Y2"/>
    <mergeCell ref="G3:I3"/>
    <mergeCell ref="G21:M21"/>
    <mergeCell ref="K8:M8"/>
    <mergeCell ref="N8:P8"/>
    <mergeCell ref="Q8:S8"/>
    <mergeCell ref="O21:Q21"/>
    <mergeCell ref="S21:U21"/>
    <mergeCell ref="G22:M22"/>
    <mergeCell ref="G48:Y48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Ahn Hyunjun</dc:creator>
  <cp:lastModifiedBy>Hyunjun Ahn</cp:lastModifiedBy>
  <dcterms:created xsi:type="dcterms:W3CDTF">2024-05-14T07:04:55Z</dcterms:created>
  <dcterms:modified xsi:type="dcterms:W3CDTF">2024-05-14T09:02:29Z</dcterms:modified>
</cp:coreProperties>
</file>